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3\Исполнение_год 2023\исполнение 2023\"/>
    </mc:Choice>
  </mc:AlternateContent>
  <bookViews>
    <workbookView xWindow="0" yWindow="0" windowWidth="28800" windowHeight="11265" activeTab="2"/>
  </bookViews>
  <sheets>
    <sheet name="2" sheetId="1" r:id="rId1"/>
    <sheet name="3" sheetId="2" r:id="rId2"/>
    <sheet name="4" sheetId="7" r:id="rId3"/>
  </sheets>
  <externalReferences>
    <externalReference r:id="rId4"/>
  </externalReferences>
  <definedNames>
    <definedName name="_xlnm._FilterDatabase" localSheetId="0" hidden="1">'2'!$A$8:$G$14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'2'!$A$1:$I$266</definedName>
    <definedName name="_xlnm.Print_Area" localSheetId="1">'3'!$A$1:$F$107</definedName>
    <definedName name="_xlnm.Print_Area" localSheetId="2">'4'!$A$1:$G$228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E16" i="7" l="1"/>
  <c r="F16" i="7"/>
  <c r="G16" i="7"/>
  <c r="G200" i="1" l="1"/>
  <c r="G199" i="1" s="1"/>
  <c r="H200" i="1"/>
  <c r="H199" i="1" s="1"/>
  <c r="I200" i="1"/>
  <c r="I199" i="1" s="1"/>
  <c r="F200" i="1"/>
  <c r="F199" i="1" s="1"/>
  <c r="G159" i="1"/>
  <c r="I159" i="1"/>
  <c r="F18" i="2" s="1"/>
  <c r="H258" i="1"/>
  <c r="H256" i="1"/>
  <c r="H254" i="1"/>
  <c r="I253" i="1"/>
  <c r="I252" i="1" s="1"/>
  <c r="I251" i="1" s="1"/>
  <c r="H249" i="1"/>
  <c r="H248" i="1" s="1"/>
  <c r="H247" i="1" s="1"/>
  <c r="E91" i="2" s="1"/>
  <c r="E90" i="2" s="1"/>
  <c r="I247" i="1"/>
  <c r="F91" i="2" s="1"/>
  <c r="I245" i="1"/>
  <c r="I244" i="1" s="1"/>
  <c r="I243" i="1" s="1"/>
  <c r="H245" i="1"/>
  <c r="H244" i="1" s="1"/>
  <c r="H243" i="1" s="1"/>
  <c r="H241" i="1"/>
  <c r="H240" i="1" s="1"/>
  <c r="H239" i="1" s="1"/>
  <c r="E54" i="2" s="1"/>
  <c r="I237" i="1"/>
  <c r="I236" i="1" s="1"/>
  <c r="I235" i="1" s="1"/>
  <c r="F50" i="2" s="1"/>
  <c r="H237" i="1"/>
  <c r="H236" i="1" s="1"/>
  <c r="H235" i="1" s="1"/>
  <c r="E50" i="2" s="1"/>
  <c r="I233" i="1"/>
  <c r="I232" i="1" s="1"/>
  <c r="H233" i="1"/>
  <c r="H232" i="1" s="1"/>
  <c r="H229" i="1"/>
  <c r="H228" i="1" s="1"/>
  <c r="I226" i="1"/>
  <c r="I225" i="1" s="1"/>
  <c r="I224" i="1" s="1"/>
  <c r="F48" i="2" s="1"/>
  <c r="H226" i="1"/>
  <c r="H225" i="1" s="1"/>
  <c r="H222" i="1"/>
  <c r="H221" i="1" s="1"/>
  <c r="H217" i="1" s="1"/>
  <c r="H219" i="1"/>
  <c r="H218" i="1" s="1"/>
  <c r="I218" i="1"/>
  <c r="I217" i="1" s="1"/>
  <c r="I215" i="1"/>
  <c r="I214" i="1" s="1"/>
  <c r="H215" i="1"/>
  <c r="H214" i="1" s="1"/>
  <c r="I211" i="1"/>
  <c r="I210" i="1" s="1"/>
  <c r="I206" i="1" s="1"/>
  <c r="H211" i="1"/>
  <c r="H210" i="1" s="1"/>
  <c r="H208" i="1"/>
  <c r="H207" i="1" s="1"/>
  <c r="H204" i="1"/>
  <c r="H203" i="1" s="1"/>
  <c r="H202" i="1" s="1"/>
  <c r="E30" i="2" s="1"/>
  <c r="I197" i="1"/>
  <c r="I196" i="1" s="1"/>
  <c r="H197" i="1"/>
  <c r="H196" i="1" s="1"/>
  <c r="I194" i="1"/>
  <c r="H194" i="1"/>
  <c r="I192" i="1"/>
  <c r="H192" i="1"/>
  <c r="I190" i="1"/>
  <c r="H190" i="1"/>
  <c r="H186" i="1"/>
  <c r="H185" i="1" s="1"/>
  <c r="H182" i="1"/>
  <c r="H181" i="1" s="1"/>
  <c r="H178" i="1"/>
  <c r="H176" i="1"/>
  <c r="H174" i="1"/>
  <c r="I171" i="1"/>
  <c r="H171" i="1"/>
  <c r="I169" i="1"/>
  <c r="H169" i="1"/>
  <c r="I167" i="1"/>
  <c r="H167" i="1"/>
  <c r="H164" i="1"/>
  <c r="H163" i="1" s="1"/>
  <c r="H160" i="1"/>
  <c r="I157" i="1"/>
  <c r="I156" i="1" s="1"/>
  <c r="I155" i="1" s="1"/>
  <c r="I154" i="1" s="1"/>
  <c r="F15" i="2" s="1"/>
  <c r="H157" i="1"/>
  <c r="H156" i="1" s="1"/>
  <c r="H155" i="1" s="1"/>
  <c r="H154" i="1" s="1"/>
  <c r="E15" i="2" s="1"/>
  <c r="I152" i="1"/>
  <c r="H152" i="1"/>
  <c r="I150" i="1"/>
  <c r="H150" i="1"/>
  <c r="H147" i="1"/>
  <c r="H145" i="1"/>
  <c r="I143" i="1"/>
  <c r="H143" i="1"/>
  <c r="I141" i="1"/>
  <c r="H141" i="1"/>
  <c r="I138" i="1"/>
  <c r="H138" i="1"/>
  <c r="I136" i="1"/>
  <c r="H136" i="1"/>
  <c r="I132" i="1"/>
  <c r="I131" i="1" s="1"/>
  <c r="H132" i="1"/>
  <c r="H131" i="1" s="1"/>
  <c r="I127" i="1"/>
  <c r="I126" i="1" s="1"/>
  <c r="H127" i="1"/>
  <c r="H126" i="1" s="1"/>
  <c r="H124" i="1"/>
  <c r="H123" i="1" s="1"/>
  <c r="I123" i="1"/>
  <c r="I122" i="1" s="1"/>
  <c r="F89" i="2" s="1"/>
  <c r="F88" i="2" s="1"/>
  <c r="I120" i="1"/>
  <c r="I119" i="1" s="1"/>
  <c r="I118" i="1" s="1"/>
  <c r="F84" i="2" s="1"/>
  <c r="H120" i="1"/>
  <c r="H119" i="1" s="1"/>
  <c r="H118" i="1" s="1"/>
  <c r="E84" i="2" s="1"/>
  <c r="I116" i="1"/>
  <c r="I115" i="1" s="1"/>
  <c r="H116" i="1"/>
  <c r="H115" i="1" s="1"/>
  <c r="I113" i="1"/>
  <c r="I112" i="1" s="1"/>
  <c r="H113" i="1"/>
  <c r="H112" i="1" s="1"/>
  <c r="I109" i="1"/>
  <c r="I108" i="1" s="1"/>
  <c r="H109" i="1"/>
  <c r="H108" i="1" s="1"/>
  <c r="I106" i="1"/>
  <c r="I105" i="1" s="1"/>
  <c r="H106" i="1"/>
  <c r="H105" i="1" s="1"/>
  <c r="H102" i="1"/>
  <c r="H101" i="1" s="1"/>
  <c r="I99" i="1"/>
  <c r="I98" i="1" s="1"/>
  <c r="I97" i="1" s="1"/>
  <c r="F52" i="2" s="1"/>
  <c r="H99" i="1"/>
  <c r="H98" i="1" s="1"/>
  <c r="I95" i="1"/>
  <c r="I94" i="1" s="1"/>
  <c r="I93" i="1" s="1"/>
  <c r="H95" i="1"/>
  <c r="H94" i="1" s="1"/>
  <c r="H93" i="1" s="1"/>
  <c r="I91" i="1"/>
  <c r="I90" i="1" s="1"/>
  <c r="I89" i="1" s="1"/>
  <c r="F38" i="2" s="1"/>
  <c r="F37" i="2" s="1"/>
  <c r="H91" i="1"/>
  <c r="H90" i="1" s="1"/>
  <c r="H89" i="1" s="1"/>
  <c r="E38" i="2" s="1"/>
  <c r="E37" i="2" s="1"/>
  <c r="I87" i="1"/>
  <c r="I86" i="1" s="1"/>
  <c r="I85" i="1" s="1"/>
  <c r="H87" i="1"/>
  <c r="H86" i="1" s="1"/>
  <c r="H85" i="1" s="1"/>
  <c r="H83" i="1"/>
  <c r="H82" i="1" s="1"/>
  <c r="H81" i="1" s="1"/>
  <c r="E34" i="2" s="1"/>
  <c r="I81" i="1"/>
  <c r="H79" i="1"/>
  <c r="H78" i="1" s="1"/>
  <c r="I76" i="1"/>
  <c r="I75" i="1" s="1"/>
  <c r="I74" i="1" s="1"/>
  <c r="H76" i="1"/>
  <c r="H75" i="1" s="1"/>
  <c r="H72" i="1"/>
  <c r="H71" i="1" s="1"/>
  <c r="H70" i="1" s="1"/>
  <c r="E31" i="2" s="1"/>
  <c r="I68" i="1"/>
  <c r="I67" i="1" s="1"/>
  <c r="I57" i="1" s="1"/>
  <c r="H68" i="1"/>
  <c r="H67" i="1" s="1"/>
  <c r="H65" i="1"/>
  <c r="H63" i="1"/>
  <c r="H61" i="1"/>
  <c r="H59" i="1"/>
  <c r="H54" i="1"/>
  <c r="H53" i="1" s="1"/>
  <c r="H52" i="1" s="1"/>
  <c r="E96" i="2" s="1"/>
  <c r="I50" i="1"/>
  <c r="I49" i="1" s="1"/>
  <c r="I48" i="1" s="1"/>
  <c r="H50" i="1"/>
  <c r="H49" i="1" s="1"/>
  <c r="H48" i="1" s="1"/>
  <c r="E95" i="2" s="1"/>
  <c r="H46" i="1"/>
  <c r="H45" i="1" s="1"/>
  <c r="H44" i="1" s="1"/>
  <c r="E93" i="2" s="1"/>
  <c r="E92" i="2" s="1"/>
  <c r="H42" i="1"/>
  <c r="H41" i="1" s="1"/>
  <c r="H40" i="1" s="1"/>
  <c r="H38" i="1"/>
  <c r="H37" i="1" s="1"/>
  <c r="H35" i="1"/>
  <c r="H34" i="1" s="1"/>
  <c r="H31" i="1"/>
  <c r="H29" i="1"/>
  <c r="H27" i="1"/>
  <c r="H23" i="1"/>
  <c r="H19" i="1"/>
  <c r="H17" i="1"/>
  <c r="F96" i="2"/>
  <c r="F87" i="2"/>
  <c r="F86" i="2" s="1"/>
  <c r="F85" i="2" s="1"/>
  <c r="E87" i="2"/>
  <c r="E86" i="2" s="1"/>
  <c r="E85" i="2" s="1"/>
  <c r="F83" i="2"/>
  <c r="F82" i="2" s="1"/>
  <c r="F81" i="2" s="1"/>
  <c r="F80" i="2" s="1"/>
  <c r="E83" i="2"/>
  <c r="E82" i="2" s="1"/>
  <c r="E81" i="2" s="1"/>
  <c r="E80" i="2" s="1"/>
  <c r="F79" i="2"/>
  <c r="F78" i="2" s="1"/>
  <c r="F77" i="2" s="1"/>
  <c r="F76" i="2" s="1"/>
  <c r="E79" i="2"/>
  <c r="E78" i="2" s="1"/>
  <c r="E77" i="2" s="1"/>
  <c r="E76" i="2" s="1"/>
  <c r="F47" i="2"/>
  <c r="F46" i="2" s="1"/>
  <c r="F45" i="2" s="1"/>
  <c r="F42" i="2" s="1"/>
  <c r="F41" i="2" s="1"/>
  <c r="E47" i="2"/>
  <c r="E46" i="2" s="1"/>
  <c r="E45" i="2" s="1"/>
  <c r="E42" i="2" s="1"/>
  <c r="E41" i="2" s="1"/>
  <c r="F36" i="2"/>
  <c r="E36" i="2"/>
  <c r="F31" i="2"/>
  <c r="F30" i="2"/>
  <c r="E27" i="2"/>
  <c r="E26" i="2" s="1"/>
  <c r="E25" i="2" s="1"/>
  <c r="F26" i="2"/>
  <c r="F25" i="2" s="1"/>
  <c r="F20" i="2" s="1"/>
  <c r="E24" i="2"/>
  <c r="E23" i="2" s="1"/>
  <c r="E22" i="2" s="1"/>
  <c r="E21" i="2" s="1"/>
  <c r="F16" i="2"/>
  <c r="G152" i="7"/>
  <c r="G151" i="7" s="1"/>
  <c r="G150" i="7" s="1"/>
  <c r="F152" i="7"/>
  <c r="F151" i="7" s="1"/>
  <c r="F150" i="7" s="1"/>
  <c r="G148" i="7"/>
  <c r="G147" i="7" s="1"/>
  <c r="F148" i="7"/>
  <c r="F147" i="7" s="1"/>
  <c r="G146" i="7"/>
  <c r="G145" i="7" s="1"/>
  <c r="G144" i="7" s="1"/>
  <c r="F146" i="7"/>
  <c r="F145" i="7" s="1"/>
  <c r="F144" i="7" s="1"/>
  <c r="G143" i="7"/>
  <c r="G142" i="7" s="1"/>
  <c r="G141" i="7" s="1"/>
  <c r="F143" i="7"/>
  <c r="F142" i="7" s="1"/>
  <c r="F141" i="7" s="1"/>
  <c r="F140" i="7"/>
  <c r="F139" i="7" s="1"/>
  <c r="F138" i="7"/>
  <c r="F137" i="7" s="1"/>
  <c r="F136" i="7"/>
  <c r="F135" i="7" s="1"/>
  <c r="F133" i="7"/>
  <c r="F132" i="7" s="1"/>
  <c r="F131" i="7"/>
  <c r="F130" i="7" s="1"/>
  <c r="G129" i="7"/>
  <c r="F128" i="7"/>
  <c r="F127" i="7" s="1"/>
  <c r="F126" i="7" s="1"/>
  <c r="F125" i="7"/>
  <c r="G124" i="7"/>
  <c r="G123" i="7" s="1"/>
  <c r="F124" i="7"/>
  <c r="F123" i="7" s="1"/>
  <c r="G122" i="7"/>
  <c r="F122" i="7"/>
  <c r="G119" i="7"/>
  <c r="G118" i="7" s="1"/>
  <c r="F119" i="7"/>
  <c r="F118" i="7" s="1"/>
  <c r="G117" i="7"/>
  <c r="G116" i="7" s="1"/>
  <c r="F117" i="7"/>
  <c r="F116" i="7" s="1"/>
  <c r="G114" i="7"/>
  <c r="G113" i="7" s="1"/>
  <c r="G112" i="7" s="1"/>
  <c r="F114" i="7"/>
  <c r="F113" i="7" s="1"/>
  <c r="F112" i="7" s="1"/>
  <c r="G111" i="7"/>
  <c r="G109" i="7" s="1"/>
  <c r="G108" i="7" s="1"/>
  <c r="F111" i="7"/>
  <c r="F110" i="7"/>
  <c r="G107" i="7"/>
  <c r="G106" i="7" s="1"/>
  <c r="G105" i="7" s="1"/>
  <c r="F107" i="7"/>
  <c r="F106" i="7" s="1"/>
  <c r="F105" i="7" s="1"/>
  <c r="G104" i="7"/>
  <c r="G103" i="7" s="1"/>
  <c r="G102" i="7" s="1"/>
  <c r="F104" i="7"/>
  <c r="F103" i="7" s="1"/>
  <c r="F102" i="7" s="1"/>
  <c r="G101" i="7"/>
  <c r="G100" i="7" s="1"/>
  <c r="F101" i="7"/>
  <c r="F100" i="7" s="1"/>
  <c r="G99" i="7"/>
  <c r="G98" i="7" s="1"/>
  <c r="F99" i="7"/>
  <c r="F98" i="7" s="1"/>
  <c r="G97" i="7"/>
  <c r="F97" i="7"/>
  <c r="G95" i="7"/>
  <c r="F95" i="7"/>
  <c r="G94" i="7"/>
  <c r="F94" i="7"/>
  <c r="G92" i="7"/>
  <c r="G91" i="7" s="1"/>
  <c r="F92" i="7"/>
  <c r="F91" i="7" s="1"/>
  <c r="F90" i="7"/>
  <c r="G89" i="7"/>
  <c r="G88" i="7" s="1"/>
  <c r="F89" i="7"/>
  <c r="G87" i="7"/>
  <c r="G86" i="7" s="1"/>
  <c r="F87" i="7"/>
  <c r="F86" i="7" s="1"/>
  <c r="G82" i="7"/>
  <c r="G81" i="7" s="1"/>
  <c r="F82" i="7"/>
  <c r="F81" i="7" s="1"/>
  <c r="G80" i="7"/>
  <c r="G79" i="7" s="1"/>
  <c r="F80" i="7"/>
  <c r="F79" i="7" s="1"/>
  <c r="G77" i="7"/>
  <c r="G76" i="7" s="1"/>
  <c r="F77" i="7"/>
  <c r="F76" i="7" s="1"/>
  <c r="G75" i="7"/>
  <c r="G74" i="7" s="1"/>
  <c r="F75" i="7"/>
  <c r="F74" i="7" s="1"/>
  <c r="G73" i="7"/>
  <c r="G72" i="7" s="1"/>
  <c r="F73" i="7"/>
  <c r="F72" i="7" s="1"/>
  <c r="F70" i="7"/>
  <c r="F69" i="7" s="1"/>
  <c r="F68" i="7" s="1"/>
  <c r="G67" i="7"/>
  <c r="G66" i="7" s="1"/>
  <c r="F67" i="7"/>
  <c r="F66" i="7" s="1"/>
  <c r="G65" i="7"/>
  <c r="G64" i="7" s="1"/>
  <c r="F65" i="7"/>
  <c r="F64" i="7" s="1"/>
  <c r="G62" i="7"/>
  <c r="G61" i="7" s="1"/>
  <c r="G60" i="7" s="1"/>
  <c r="F62" i="7"/>
  <c r="F61" i="7" s="1"/>
  <c r="F60" i="7" s="1"/>
  <c r="G59" i="7"/>
  <c r="G58" i="7" s="1"/>
  <c r="G57" i="7" s="1"/>
  <c r="F59" i="7"/>
  <c r="F58" i="7" s="1"/>
  <c r="F57" i="7" s="1"/>
  <c r="G56" i="7"/>
  <c r="G55" i="7" s="1"/>
  <c r="F56" i="7"/>
  <c r="F55" i="7" s="1"/>
  <c r="G54" i="7"/>
  <c r="G53" i="7" s="1"/>
  <c r="G52" i="7" s="1"/>
  <c r="F54" i="7"/>
  <c r="F53" i="7" s="1"/>
  <c r="F52" i="7" s="1"/>
  <c r="G51" i="7"/>
  <c r="G50" i="7" s="1"/>
  <c r="G49" i="7" s="1"/>
  <c r="F51" i="7"/>
  <c r="F50" i="7" s="1"/>
  <c r="F49" i="7" s="1"/>
  <c r="G45" i="7"/>
  <c r="G44" i="7" s="1"/>
  <c r="G43" i="7" s="1"/>
  <c r="F45" i="7"/>
  <c r="F44" i="7" s="1"/>
  <c r="F43" i="7" s="1"/>
  <c r="G42" i="7"/>
  <c r="G41" i="7" s="1"/>
  <c r="G40" i="7" s="1"/>
  <c r="F42" i="7"/>
  <c r="F41" i="7" s="1"/>
  <c r="F40" i="7" s="1"/>
  <c r="G39" i="7"/>
  <c r="G38" i="7" s="1"/>
  <c r="F39" i="7"/>
  <c r="F38" i="7" s="1"/>
  <c r="G37" i="7"/>
  <c r="G36" i="7" s="1"/>
  <c r="F37" i="7"/>
  <c r="F36" i="7" s="1"/>
  <c r="G35" i="7"/>
  <c r="G34" i="7" s="1"/>
  <c r="F35" i="7"/>
  <c r="F34" i="7" s="1"/>
  <c r="G32" i="7"/>
  <c r="G31" i="7" s="1"/>
  <c r="F32" i="7"/>
  <c r="F31" i="7" s="1"/>
  <c r="G30" i="7"/>
  <c r="G29" i="7" s="1"/>
  <c r="F30" i="7"/>
  <c r="F29" i="7" s="1"/>
  <c r="G28" i="7"/>
  <c r="G27" i="7" s="1"/>
  <c r="F28" i="7"/>
  <c r="F27" i="7" s="1"/>
  <c r="G26" i="7"/>
  <c r="G25" i="7" s="1"/>
  <c r="F26" i="7"/>
  <c r="F25" i="7" s="1"/>
  <c r="G24" i="7"/>
  <c r="G23" i="7" s="1"/>
  <c r="F24" i="7"/>
  <c r="F23" i="7" s="1"/>
  <c r="G21" i="7"/>
  <c r="G20" i="7" s="1"/>
  <c r="F21" i="7"/>
  <c r="F20" i="7" s="1"/>
  <c r="G19" i="7"/>
  <c r="G18" i="7" s="1"/>
  <c r="F19" i="7"/>
  <c r="F18" i="7" s="1"/>
  <c r="G17" i="7"/>
  <c r="G15" i="7" s="1"/>
  <c r="G10" i="7" s="1"/>
  <c r="F17" i="7"/>
  <c r="F15" i="7" s="1"/>
  <c r="F10" i="7" s="1"/>
  <c r="G14" i="7"/>
  <c r="G13" i="7" s="1"/>
  <c r="F14" i="7"/>
  <c r="F13" i="7" s="1"/>
  <c r="G12" i="7"/>
  <c r="G11" i="7" s="1"/>
  <c r="F12" i="7"/>
  <c r="F11" i="7" s="1"/>
  <c r="H97" i="1" l="1"/>
  <c r="H159" i="1"/>
  <c r="E18" i="2" s="1"/>
  <c r="H130" i="1"/>
  <c r="E13" i="2" s="1"/>
  <c r="F85" i="7"/>
  <c r="F84" i="7" s="1"/>
  <c r="H74" i="1"/>
  <c r="H189" i="1"/>
  <c r="I149" i="1"/>
  <c r="H111" i="1"/>
  <c r="E56" i="2" s="1"/>
  <c r="H173" i="1"/>
  <c r="H166" i="1"/>
  <c r="H149" i="1"/>
  <c r="F51" i="2"/>
  <c r="I135" i="1"/>
  <c r="F32" i="2"/>
  <c r="H140" i="1"/>
  <c r="F88" i="7"/>
  <c r="H33" i="1"/>
  <c r="H213" i="1"/>
  <c r="E35" i="2" s="1"/>
  <c r="E33" i="2" s="1"/>
  <c r="F121" i="7"/>
  <c r="F120" i="7" s="1"/>
  <c r="G48" i="7"/>
  <c r="G47" i="7" s="1"/>
  <c r="G46" i="7" s="1"/>
  <c r="I231" i="1"/>
  <c r="F49" i="2" s="1"/>
  <c r="I111" i="1"/>
  <c r="F56" i="2" s="1"/>
  <c r="G93" i="7"/>
  <c r="I166" i="1"/>
  <c r="H58" i="1"/>
  <c r="H57" i="1" s="1"/>
  <c r="H135" i="1"/>
  <c r="F109" i="7"/>
  <c r="F108" i="7" s="1"/>
  <c r="H122" i="1"/>
  <c r="E89" i="2" s="1"/>
  <c r="E88" i="2" s="1"/>
  <c r="G96" i="7"/>
  <c r="I189" i="1"/>
  <c r="I188" i="1" s="1"/>
  <c r="I140" i="1"/>
  <c r="H224" i="1"/>
  <c r="E48" i="2" s="1"/>
  <c r="H253" i="1"/>
  <c r="H252" i="1" s="1"/>
  <c r="H251" i="1" s="1"/>
  <c r="G78" i="7"/>
  <c r="F93" i="7"/>
  <c r="H16" i="1"/>
  <c r="H15" i="1" s="1"/>
  <c r="E94" i="2"/>
  <c r="H26" i="1"/>
  <c r="H25" i="1" s="1"/>
  <c r="F40" i="2"/>
  <c r="E40" i="2"/>
  <c r="G115" i="7"/>
  <c r="I14" i="1"/>
  <c r="F95" i="2"/>
  <c r="F94" i="2" s="1"/>
  <c r="H231" i="1"/>
  <c r="E49" i="2" s="1"/>
  <c r="F48" i="7"/>
  <c r="F47" i="7" s="1"/>
  <c r="F46" i="7" s="1"/>
  <c r="H206" i="1"/>
  <c r="G121" i="7"/>
  <c r="G120" i="7" s="1"/>
  <c r="I213" i="1"/>
  <c r="F35" i="2" s="1"/>
  <c r="F33" i="2" s="1"/>
  <c r="I104" i="1"/>
  <c r="F55" i="2" s="1"/>
  <c r="I130" i="1"/>
  <c r="G85" i="7"/>
  <c r="G84" i="7" s="1"/>
  <c r="H104" i="1"/>
  <c r="E55" i="2" s="1"/>
  <c r="G33" i="7"/>
  <c r="F78" i="7"/>
  <c r="F71" i="7"/>
  <c r="F129" i="7"/>
  <c r="F22" i="7"/>
  <c r="G63" i="7"/>
  <c r="F63" i="7"/>
  <c r="F75" i="2"/>
  <c r="F74" i="2" s="1"/>
  <c r="E75" i="2"/>
  <c r="E74" i="2" s="1"/>
  <c r="E20" i="2"/>
  <c r="G22" i="7"/>
  <c r="F134" i="7"/>
  <c r="F33" i="7"/>
  <c r="G71" i="7"/>
  <c r="F96" i="7"/>
  <c r="F124" i="1"/>
  <c r="E52" i="2" l="1"/>
  <c r="E51" i="2" s="1"/>
  <c r="F29" i="2"/>
  <c r="H162" i="1"/>
  <c r="I162" i="1"/>
  <c r="F19" i="2" s="1"/>
  <c r="H188" i="1"/>
  <c r="E29" i="2" s="1"/>
  <c r="F115" i="7"/>
  <c r="I134" i="1"/>
  <c r="F14" i="2" s="1"/>
  <c r="F53" i="2"/>
  <c r="H14" i="1"/>
  <c r="F83" i="7"/>
  <c r="E16" i="2"/>
  <c r="F39" i="2"/>
  <c r="G83" i="7"/>
  <c r="G153" i="7" s="1"/>
  <c r="H134" i="1"/>
  <c r="E14" i="2" s="1"/>
  <c r="E32" i="2"/>
  <c r="E53" i="2"/>
  <c r="F28" i="2"/>
  <c r="H56" i="1"/>
  <c r="E39" i="2"/>
  <c r="I56" i="1"/>
  <c r="F13" i="2"/>
  <c r="G116" i="1"/>
  <c r="F116" i="1"/>
  <c r="E19" i="2" l="1"/>
  <c r="J130" i="1"/>
  <c r="I129" i="1"/>
  <c r="H129" i="1"/>
  <c r="H260" i="1" s="1"/>
  <c r="F153" i="7"/>
  <c r="I260" i="1"/>
  <c r="F12" i="2"/>
  <c r="F97" i="2" s="1"/>
  <c r="E28" i="2"/>
  <c r="E12" i="2"/>
  <c r="G143" i="1"/>
  <c r="E97" i="2" l="1"/>
  <c r="E28" i="7"/>
  <c r="D28" i="7"/>
  <c r="D90" i="7"/>
  <c r="F176" i="1"/>
  <c r="F63" i="1"/>
  <c r="E119" i="7" l="1"/>
  <c r="E118" i="7" s="1"/>
  <c r="D119" i="7"/>
  <c r="D118" i="7" s="1"/>
  <c r="D110" i="7" l="1"/>
  <c r="F182" i="1"/>
  <c r="F145" i="1"/>
  <c r="D70" i="7" l="1"/>
  <c r="D69" i="7" s="1"/>
  <c r="D68" i="7" s="1"/>
  <c r="D131" i="7" l="1"/>
  <c r="E14" i="7"/>
  <c r="D14" i="7"/>
  <c r="G106" i="1"/>
  <c r="G105" i="1" s="1"/>
  <c r="F106" i="1"/>
  <c r="F105" i="1" s="1"/>
  <c r="F38" i="1"/>
  <c r="F37" i="1" s="1"/>
  <c r="F35" i="1"/>
  <c r="F34" i="1" s="1"/>
  <c r="F33" i="1" l="1"/>
  <c r="G91" i="1" l="1"/>
  <c r="G90" i="1" s="1"/>
  <c r="G89" i="1" s="1"/>
  <c r="D38" i="2" s="1"/>
  <c r="D37" i="2" s="1"/>
  <c r="E117" i="7" l="1"/>
  <c r="D117" i="7"/>
  <c r="E107" i="7" l="1"/>
  <c r="D107" i="7"/>
  <c r="D75" i="7"/>
  <c r="E26" i="7" l="1"/>
  <c r="D26" i="7"/>
  <c r="F91" i="1" l="1"/>
  <c r="F90" i="1" s="1"/>
  <c r="F89" i="1" s="1"/>
  <c r="C38" i="2" s="1"/>
  <c r="C37" i="2" s="1"/>
  <c r="E92" i="7" l="1"/>
  <c r="E91" i="7" s="1"/>
  <c r="D92" i="7"/>
  <c r="D91" i="7" s="1"/>
  <c r="G192" i="1" l="1"/>
  <c r="D67" i="7" l="1"/>
  <c r="E67" i="7"/>
  <c r="E66" i="7" s="1"/>
  <c r="G226" i="1"/>
  <c r="G76" i="1"/>
  <c r="G75" i="1" s="1"/>
  <c r="G74" i="1" s="1"/>
  <c r="F76" i="1"/>
  <c r="F75" i="1" s="1"/>
  <c r="F164" i="1" l="1"/>
  <c r="F163" i="1" s="1"/>
  <c r="D66" i="7" l="1"/>
  <c r="G150" i="1" l="1"/>
  <c r="F27" i="1" l="1"/>
  <c r="F186" i="1" l="1"/>
  <c r="F185" i="1" s="1"/>
  <c r="E124" i="7" l="1"/>
  <c r="E123" i="7" s="1"/>
  <c r="D124" i="7"/>
  <c r="D123" i="7" s="1"/>
  <c r="G215" i="1"/>
  <c r="G214" i="1" s="1"/>
  <c r="F215" i="1"/>
  <c r="F214" i="1" s="1"/>
  <c r="F213" i="1" s="1"/>
  <c r="G132" i="1" l="1"/>
  <c r="G131" i="1" s="1"/>
  <c r="G130" i="1" s="1"/>
  <c r="G197" i="1"/>
  <c r="G196" i="1" s="1"/>
  <c r="G141" i="1" l="1"/>
  <c r="G140" i="1" s="1"/>
  <c r="G190" i="1" l="1"/>
  <c r="G152" i="1"/>
  <c r="F190" i="1" l="1"/>
  <c r="G109" i="1" l="1"/>
  <c r="D125" i="7" l="1"/>
  <c r="D140" i="7"/>
  <c r="D139" i="7" s="1"/>
  <c r="F258" i="1"/>
  <c r="F178" i="1" l="1"/>
  <c r="E122" i="7" l="1"/>
  <c r="D122" i="7"/>
  <c r="D138" i="7" l="1"/>
  <c r="G253" i="1" l="1"/>
  <c r="G252" i="1" s="1"/>
  <c r="G251" i="1" s="1"/>
  <c r="F256" i="1"/>
  <c r="E129" i="7" l="1"/>
  <c r="D133" i="7"/>
  <c r="D130" i="7"/>
  <c r="E101" i="7"/>
  <c r="D101" i="7"/>
  <c r="E99" i="7"/>
  <c r="D99" i="7"/>
  <c r="F152" i="1" l="1"/>
  <c r="F150" i="1"/>
  <c r="G149" i="1" l="1"/>
  <c r="F149" i="1"/>
  <c r="D136" i="7"/>
  <c r="F254" i="1" l="1"/>
  <c r="F253" i="1" s="1"/>
  <c r="F252" i="1" l="1"/>
  <c r="F251" i="1" s="1"/>
  <c r="E27" i="7" l="1"/>
  <c r="D27" i="7"/>
  <c r="G108" i="1" l="1"/>
  <c r="G104" i="1" s="1"/>
  <c r="F109" i="1"/>
  <c r="F108" i="1" s="1"/>
  <c r="F104" i="1" s="1"/>
  <c r="D55" i="2" l="1"/>
  <c r="C55" i="2"/>
  <c r="F59" i="1"/>
  <c r="D132" i="7" l="1"/>
  <c r="D129" i="7" s="1"/>
  <c r="F102" i="1"/>
  <c r="F101" i="1" s="1"/>
  <c r="D137" i="7" l="1"/>
  <c r="D135" i="7"/>
  <c r="D134" i="7" l="1"/>
  <c r="F61" i="1"/>
  <c r="E85" i="7" l="1"/>
  <c r="F197" i="1"/>
  <c r="F196" i="1" s="1"/>
  <c r="E121" i="7" l="1"/>
  <c r="E120" i="7" s="1"/>
  <c r="D121" i="7"/>
  <c r="G68" i="1"/>
  <c r="G67" i="1" s="1"/>
  <c r="G213" i="1" l="1"/>
  <c r="D35" i="2" s="1"/>
  <c r="C35" i="2"/>
  <c r="G99" i="1"/>
  <c r="G98" i="1" s="1"/>
  <c r="G97" i="1" s="1"/>
  <c r="D52" i="2" s="1"/>
  <c r="G237" i="1" l="1"/>
  <c r="G236" i="1" s="1"/>
  <c r="G235" i="1" s="1"/>
  <c r="F237" i="1"/>
  <c r="F236" i="1" s="1"/>
  <c r="F235" i="1" s="1"/>
  <c r="C50" i="2" l="1"/>
  <c r="D50" i="2"/>
  <c r="E87" i="7" l="1"/>
  <c r="D87" i="7"/>
  <c r="E94" i="7"/>
  <c r="D94" i="7"/>
  <c r="G81" i="1" l="1"/>
  <c r="E30" i="7" l="1"/>
  <c r="E29" i="7" s="1"/>
  <c r="D30" i="7"/>
  <c r="D29" i="7" s="1"/>
  <c r="G95" i="1"/>
  <c r="G50" i="1"/>
  <c r="G49" i="1" s="1"/>
  <c r="G48" i="1" s="1"/>
  <c r="D95" i="2" l="1"/>
  <c r="G14" i="1"/>
  <c r="G120" i="1"/>
  <c r="G119" i="1" s="1"/>
  <c r="G118" i="1" s="1"/>
  <c r="D84" i="2" s="1"/>
  <c r="F29" i="1" l="1"/>
  <c r="G211" i="1" l="1"/>
  <c r="G210" i="1" s="1"/>
  <c r="G206" i="1" s="1"/>
  <c r="F211" i="1"/>
  <c r="F210" i="1" s="1"/>
  <c r="F65" i="1"/>
  <c r="F58" i="1" s="1"/>
  <c r="D17" i="7" l="1"/>
  <c r="D16" i="7"/>
  <c r="E82" i="7" l="1"/>
  <c r="E81" i="7" s="1"/>
  <c r="C81" i="7"/>
  <c r="B81" i="7"/>
  <c r="A81" i="7"/>
  <c r="A82" i="7"/>
  <c r="B82" i="7"/>
  <c r="C82" i="7"/>
  <c r="D82" i="7"/>
  <c r="D81" i="7" s="1"/>
  <c r="F208" i="1" l="1"/>
  <c r="F207" i="1" s="1"/>
  <c r="F206" i="1" s="1"/>
  <c r="C47" i="2" l="1"/>
  <c r="C46" i="2" s="1"/>
  <c r="C45" i="2" s="1"/>
  <c r="C42" i="2" s="1"/>
  <c r="C41" i="2" s="1"/>
  <c r="E116" i="7" l="1"/>
  <c r="E115" i="7" s="1"/>
  <c r="D116" i="7"/>
  <c r="D115" i="7" s="1"/>
  <c r="E104" i="7"/>
  <c r="E103" i="7" s="1"/>
  <c r="E102" i="7" s="1"/>
  <c r="D104" i="7"/>
  <c r="D103" i="7" s="1"/>
  <c r="D102" i="7" s="1"/>
  <c r="B105" i="7"/>
  <c r="D36" i="2"/>
  <c r="C36" i="2"/>
  <c r="G87" i="1" l="1"/>
  <c r="G86" i="1" s="1"/>
  <c r="G85" i="1" s="1"/>
  <c r="D128" i="7" l="1"/>
  <c r="D127" i="7" s="1"/>
  <c r="D126" i="7" s="1"/>
  <c r="F19" i="1" l="1"/>
  <c r="F222" i="1" l="1"/>
  <c r="F221" i="1" s="1"/>
  <c r="F192" i="1" l="1"/>
  <c r="E143" i="7"/>
  <c r="E142" i="7" s="1"/>
  <c r="E141" i="7" s="1"/>
  <c r="E146" i="7"/>
  <c r="E145" i="7" s="1"/>
  <c r="E144" i="7" s="1"/>
  <c r="E148" i="7"/>
  <c r="E147" i="7" s="1"/>
  <c r="E152" i="7"/>
  <c r="E151" i="7" s="1"/>
  <c r="E150" i="7" s="1"/>
  <c r="E12" i="7"/>
  <c r="E11" i="7" s="1"/>
  <c r="E13" i="7"/>
  <c r="E21" i="7"/>
  <c r="E20" i="7" s="1"/>
  <c r="E17" i="7"/>
  <c r="E19" i="7"/>
  <c r="E18" i="7" s="1"/>
  <c r="E24" i="7"/>
  <c r="E23" i="7" s="1"/>
  <c r="E25" i="7"/>
  <c r="E32" i="7"/>
  <c r="E31" i="7" s="1"/>
  <c r="E35" i="7"/>
  <c r="E34" i="7" s="1"/>
  <c r="E37" i="7"/>
  <c r="E36" i="7" s="1"/>
  <c r="E39" i="7"/>
  <c r="E38" i="7" s="1"/>
  <c r="E42" i="7"/>
  <c r="E41" i="7" s="1"/>
  <c r="E40" i="7" s="1"/>
  <c r="E45" i="7"/>
  <c r="E44" i="7" s="1"/>
  <c r="E43" i="7" s="1"/>
  <c r="E51" i="7"/>
  <c r="E50" i="7" s="1"/>
  <c r="E49" i="7" s="1"/>
  <c r="E54" i="7"/>
  <c r="E53" i="7" s="1"/>
  <c r="E52" i="7" s="1"/>
  <c r="E56" i="7"/>
  <c r="E55" i="7" s="1"/>
  <c r="E59" i="7"/>
  <c r="E58" i="7" s="1"/>
  <c r="E57" i="7" s="1"/>
  <c r="E62" i="7"/>
  <c r="E61" i="7" s="1"/>
  <c r="E60" i="7" s="1"/>
  <c r="E65" i="7"/>
  <c r="E64" i="7" s="1"/>
  <c r="E63" i="7" s="1"/>
  <c r="E73" i="7"/>
  <c r="E72" i="7" s="1"/>
  <c r="E75" i="7"/>
  <c r="E74" i="7" s="1"/>
  <c r="E77" i="7"/>
  <c r="E76" i="7" s="1"/>
  <c r="E80" i="7"/>
  <c r="E79" i="7" s="1"/>
  <c r="E78" i="7" s="1"/>
  <c r="E84" i="7"/>
  <c r="E86" i="7"/>
  <c r="E89" i="7"/>
  <c r="E88" i="7" s="1"/>
  <c r="E95" i="7"/>
  <c r="E93" i="7" s="1"/>
  <c r="E98" i="7"/>
  <c r="E100" i="7"/>
  <c r="E106" i="7"/>
  <c r="E105" i="7" s="1"/>
  <c r="E111" i="7"/>
  <c r="E109" i="7" s="1"/>
  <c r="E108" i="7" s="1"/>
  <c r="E114" i="7"/>
  <c r="E113" i="7" s="1"/>
  <c r="E112" i="7" s="1"/>
  <c r="D45" i="7"/>
  <c r="D95" i="7"/>
  <c r="D93" i="7" s="1"/>
  <c r="D89" i="7"/>
  <c r="D88" i="7" s="1"/>
  <c r="E83" i="7" l="1"/>
  <c r="E22" i="7"/>
  <c r="E15" i="7"/>
  <c r="E10" i="7" s="1"/>
  <c r="E71" i="7"/>
  <c r="E33" i="7"/>
  <c r="E96" i="7"/>
  <c r="D152" i="7" l="1"/>
  <c r="D151" i="7" s="1"/>
  <c r="D150" i="7" s="1"/>
  <c r="D148" i="7"/>
  <c r="D147" i="7" s="1"/>
  <c r="D146" i="7"/>
  <c r="D145" i="7" s="1"/>
  <c r="D144" i="7" s="1"/>
  <c r="D143" i="7"/>
  <c r="D142" i="7" s="1"/>
  <c r="D141" i="7" s="1"/>
  <c r="D74" i="7"/>
  <c r="D77" i="7"/>
  <c r="D76" i="7" s="1"/>
  <c r="D73" i="7"/>
  <c r="D72" i="7" s="1"/>
  <c r="D111" i="7"/>
  <c r="D114" i="7"/>
  <c r="D113" i="7" s="1"/>
  <c r="D112" i="7" s="1"/>
  <c r="D106" i="7"/>
  <c r="D105" i="7" s="1"/>
  <c r="D59" i="7"/>
  <c r="D58" i="7" s="1"/>
  <c r="D57" i="7" s="1"/>
  <c r="D62" i="7"/>
  <c r="D61" i="7" s="1"/>
  <c r="D60" i="7" s="1"/>
  <c r="D80" i="7"/>
  <c r="D79" i="7" s="1"/>
  <c r="D78" i="7" s="1"/>
  <c r="D100" i="7"/>
  <c r="D98" i="7"/>
  <c r="D86" i="7"/>
  <c r="D65" i="7"/>
  <c r="D64" i="7" s="1"/>
  <c r="D63" i="7" s="1"/>
  <c r="D54" i="7"/>
  <c r="D53" i="7" s="1"/>
  <c r="D52" i="7" s="1"/>
  <c r="D51" i="7"/>
  <c r="D50" i="7" s="1"/>
  <c r="D49" i="7" s="1"/>
  <c r="D44" i="7"/>
  <c r="D43" i="7" s="1"/>
  <c r="D42" i="7"/>
  <c r="D41" i="7" s="1"/>
  <c r="D40" i="7" s="1"/>
  <c r="D56" i="7"/>
  <c r="D55" i="7" s="1"/>
  <c r="D39" i="7"/>
  <c r="D38" i="7" s="1"/>
  <c r="D37" i="7"/>
  <c r="D36" i="7" s="1"/>
  <c r="D35" i="7"/>
  <c r="D34" i="7" s="1"/>
  <c r="D25" i="7"/>
  <c r="D32" i="7"/>
  <c r="D31" i="7" s="1"/>
  <c r="D24" i="7"/>
  <c r="D23" i="7" s="1"/>
  <c r="D21" i="7"/>
  <c r="D20" i="7" s="1"/>
  <c r="D13" i="7"/>
  <c r="D12" i="7"/>
  <c r="D11" i="7" s="1"/>
  <c r="D19" i="7"/>
  <c r="D18" i="7" s="1"/>
  <c r="B112" i="7"/>
  <c r="B108" i="7"/>
  <c r="B83" i="7"/>
  <c r="B78" i="7"/>
  <c r="B71" i="7"/>
  <c r="B63" i="7"/>
  <c r="B60" i="7"/>
  <c r="B57" i="7"/>
  <c r="B52" i="7"/>
  <c r="B49" i="7"/>
  <c r="B46" i="7"/>
  <c r="B43" i="7"/>
  <c r="B40" i="7"/>
  <c r="B33" i="7"/>
  <c r="B22" i="7"/>
  <c r="B10" i="7"/>
  <c r="G167" i="1"/>
  <c r="G171" i="1"/>
  <c r="G169" i="1"/>
  <c r="G123" i="1"/>
  <c r="G122" i="1" s="1"/>
  <c r="D109" i="7" l="1"/>
  <c r="D108" i="7" s="1"/>
  <c r="D22" i="7"/>
  <c r="D33" i="7"/>
  <c r="D96" i="7"/>
  <c r="D71" i="7"/>
  <c r="D15" i="7"/>
  <c r="D10" i="7" s="1"/>
  <c r="G166" i="1"/>
  <c r="G162" i="1" s="1"/>
  <c r="G94" i="1"/>
  <c r="G93" i="1" s="1"/>
  <c r="G57" i="1"/>
  <c r="G218" i="1"/>
  <c r="G217" i="1" s="1"/>
  <c r="G225" i="1"/>
  <c r="G224" i="1" s="1"/>
  <c r="D19" i="2" l="1"/>
  <c r="G115" i="1"/>
  <c r="F115" i="1"/>
  <c r="G113" i="1" l="1"/>
  <c r="G112" i="1" s="1"/>
  <c r="G111" i="1" s="1"/>
  <c r="F113" i="1"/>
  <c r="F112" i="1" s="1"/>
  <c r="F111" i="1" s="1"/>
  <c r="D31" i="2"/>
  <c r="D96" i="2"/>
  <c r="D30" i="2"/>
  <c r="D18" i="2"/>
  <c r="D16" i="2"/>
  <c r="D13" i="2"/>
  <c r="A112" i="7" l="1"/>
  <c r="D83" i="2" l="1"/>
  <c r="F226" i="1" l="1"/>
  <c r="F225" i="1" s="1"/>
  <c r="F194" i="1"/>
  <c r="G194" i="1"/>
  <c r="G189" i="1" s="1"/>
  <c r="G188" i="1" s="1"/>
  <c r="B87" i="2" l="1"/>
  <c r="A84" i="2"/>
  <c r="D87" i="2"/>
  <c r="C87" i="2"/>
  <c r="C24" i="2"/>
  <c r="C86" i="2" l="1"/>
  <c r="C85" i="2" s="1"/>
  <c r="D86" i="2"/>
  <c r="D85" i="2" s="1"/>
  <c r="F120" i="1" l="1"/>
  <c r="F119" i="1" s="1"/>
  <c r="F118" i="1" s="1"/>
  <c r="C84" i="2" l="1"/>
  <c r="F181" i="1" l="1"/>
  <c r="F87" i="1" l="1"/>
  <c r="F86" i="1" s="1"/>
  <c r="F85" i="1" s="1"/>
  <c r="G56" i="1" l="1"/>
  <c r="D32" i="2" l="1"/>
  <c r="G233" i="1" l="1"/>
  <c r="F233" i="1"/>
  <c r="F232" i="1" s="1"/>
  <c r="D48" i="7" s="1"/>
  <c r="G157" i="1"/>
  <c r="G156" i="1" s="1"/>
  <c r="F157" i="1"/>
  <c r="F156" i="1" s="1"/>
  <c r="G232" i="1" l="1"/>
  <c r="E48" i="7" s="1"/>
  <c r="F155" i="1"/>
  <c r="F154" i="1" s="1"/>
  <c r="C15" i="2" s="1"/>
  <c r="G155" i="1"/>
  <c r="G154" i="1" s="1"/>
  <c r="D15" i="2" s="1"/>
  <c r="E47" i="7" l="1"/>
  <c r="E46" i="7" s="1"/>
  <c r="E153" i="7" s="1"/>
  <c r="G231" i="1"/>
  <c r="F231" i="1"/>
  <c r="D47" i="7"/>
  <c r="D46" i="7" s="1"/>
  <c r="F229" i="1"/>
  <c r="F228" i="1" s="1"/>
  <c r="F224" i="1" s="1"/>
  <c r="G138" i="1" l="1"/>
  <c r="F138" i="1"/>
  <c r="G136" i="1"/>
  <c r="F136" i="1"/>
  <c r="F135" i="1" l="1"/>
  <c r="G135" i="1"/>
  <c r="G134" i="1" s="1"/>
  <c r="D14" i="2" l="1"/>
  <c r="D120" i="7" l="1"/>
  <c r="F23" i="1"/>
  <c r="D33" i="2" l="1"/>
  <c r="C27" i="2"/>
  <c r="G247" i="1" l="1"/>
  <c r="D91" i="2" l="1"/>
  <c r="D26" i="2"/>
  <c r="D25" i="2" s="1"/>
  <c r="D20" i="2" s="1"/>
  <c r="C26" i="2"/>
  <c r="C25" i="2" s="1"/>
  <c r="D82" i="2" l="1"/>
  <c r="D81" i="2" s="1"/>
  <c r="D80" i="2" s="1"/>
  <c r="C83" i="2"/>
  <c r="C82" i="2" s="1"/>
  <c r="C81" i="2" s="1"/>
  <c r="C80" i="2" s="1"/>
  <c r="E97" i="7" l="1"/>
  <c r="C23" i="2"/>
  <c r="C22" i="2" s="1"/>
  <c r="C21" i="2" s="1"/>
  <c r="C20" i="2" s="1"/>
  <c r="D79" i="2" l="1"/>
  <c r="D97" i="7" l="1"/>
  <c r="F174" i="1" l="1"/>
  <c r="F173" i="1" s="1"/>
  <c r="G127" i="1" l="1"/>
  <c r="G126" i="1" s="1"/>
  <c r="F127" i="1" l="1"/>
  <c r="F126" i="1" s="1"/>
  <c r="D89" i="2" l="1"/>
  <c r="D88" i="2" s="1"/>
  <c r="F204" i="1" l="1"/>
  <c r="F203" i="1" s="1"/>
  <c r="F202" i="1" s="1"/>
  <c r="F79" i="1" l="1"/>
  <c r="F78" i="1" s="1"/>
  <c r="F74" i="1" s="1"/>
  <c r="D78" i="2" l="1"/>
  <c r="D77" i="2" s="1"/>
  <c r="D76" i="2" s="1"/>
  <c r="C79" i="2"/>
  <c r="C78" i="2" s="1"/>
  <c r="C77" i="2" s="1"/>
  <c r="C76" i="2" s="1"/>
  <c r="C75" i="2" l="1"/>
  <c r="C74" i="2" s="1"/>
  <c r="D75" i="2"/>
  <c r="D74" i="2" s="1"/>
  <c r="F54" i="1" l="1"/>
  <c r="F53" i="1" l="1"/>
  <c r="F52" i="1" s="1"/>
  <c r="D47" i="2"/>
  <c r="D46" i="2" s="1"/>
  <c r="D45" i="2" s="1"/>
  <c r="D42" i="2" s="1"/>
  <c r="D41" i="2" s="1"/>
  <c r="F68" i="1"/>
  <c r="F67" i="1" s="1"/>
  <c r="F57" i="1" s="1"/>
  <c r="F72" i="1"/>
  <c r="F83" i="1"/>
  <c r="F82" i="1" s="1"/>
  <c r="F95" i="1"/>
  <c r="F94" i="1" s="1"/>
  <c r="F93" i="1" s="1"/>
  <c r="D49" i="2"/>
  <c r="F99" i="1"/>
  <c r="F98" i="1" s="1"/>
  <c r="F97" i="1" s="1"/>
  <c r="C52" i="2" s="1"/>
  <c r="F123" i="1"/>
  <c r="F122" i="1" s="1"/>
  <c r="F132" i="1"/>
  <c r="F141" i="1"/>
  <c r="F143" i="1"/>
  <c r="F147" i="1"/>
  <c r="F160" i="1"/>
  <c r="F159" i="1" s="1"/>
  <c r="F167" i="1"/>
  <c r="F169" i="1"/>
  <c r="F171" i="1"/>
  <c r="F189" i="1"/>
  <c r="F188" i="1" s="1"/>
  <c r="C30" i="2"/>
  <c r="F219" i="1"/>
  <c r="F218" i="1" s="1"/>
  <c r="F217" i="1" s="1"/>
  <c r="G245" i="1"/>
  <c r="F245" i="1"/>
  <c r="F241" i="1"/>
  <c r="F249" i="1"/>
  <c r="F248" i="1" s="1"/>
  <c r="F50" i="1"/>
  <c r="F49" i="1" s="1"/>
  <c r="F48" i="1" s="1"/>
  <c r="F46" i="1"/>
  <c r="F42" i="1"/>
  <c r="F41" i="1" s="1"/>
  <c r="F31" i="1"/>
  <c r="F17" i="1"/>
  <c r="F140" i="1" l="1"/>
  <c r="F134" i="1" s="1"/>
  <c r="C96" i="2"/>
  <c r="C40" i="2"/>
  <c r="F26" i="1"/>
  <c r="F25" i="1" s="1"/>
  <c r="C16" i="2" s="1"/>
  <c r="F166" i="1"/>
  <c r="F131" i="1"/>
  <c r="F130" i="1" s="1"/>
  <c r="F71" i="1"/>
  <c r="F70" i="1" s="1"/>
  <c r="F45" i="1"/>
  <c r="F44" i="1" s="1"/>
  <c r="F16" i="1"/>
  <c r="F240" i="1"/>
  <c r="F239" i="1" s="1"/>
  <c r="C54" i="2" s="1"/>
  <c r="G244" i="1"/>
  <c r="G243" i="1" s="1"/>
  <c r="G129" i="1" s="1"/>
  <c r="F244" i="1"/>
  <c r="F243" i="1" s="1"/>
  <c r="C56" i="2" s="1"/>
  <c r="F40" i="1"/>
  <c r="C48" i="2" s="1"/>
  <c r="F81" i="1"/>
  <c r="C34" i="2" s="1"/>
  <c r="C33" i="2" s="1"/>
  <c r="F247" i="1"/>
  <c r="C49" i="2"/>
  <c r="F162" i="1" l="1"/>
  <c r="C19" i="2" s="1"/>
  <c r="F56" i="1"/>
  <c r="C53" i="2"/>
  <c r="D85" i="7"/>
  <c r="D84" i="7" s="1"/>
  <c r="G260" i="1"/>
  <c r="C39" i="2"/>
  <c r="C32" i="2"/>
  <c r="D40" i="2"/>
  <c r="C18" i="2"/>
  <c r="C31" i="2"/>
  <c r="D12" i="2"/>
  <c r="D94" i="2"/>
  <c r="C93" i="2"/>
  <c r="C92" i="2" s="1"/>
  <c r="D56" i="2"/>
  <c r="D53" i="2" s="1"/>
  <c r="C91" i="2"/>
  <c r="C90" i="2" s="1"/>
  <c r="C95" i="2"/>
  <c r="C94" i="2" s="1"/>
  <c r="C29" i="2"/>
  <c r="F15" i="1"/>
  <c r="F14" i="1" s="1"/>
  <c r="F129" i="1" l="1"/>
  <c r="F260" i="1" s="1"/>
  <c r="D83" i="7"/>
  <c r="D153" i="7" s="1"/>
  <c r="C13" i="2"/>
  <c r="C14" i="2"/>
  <c r="C28" i="2"/>
  <c r="D48" i="2"/>
  <c r="D39" i="2" s="1"/>
  <c r="C89" i="2"/>
  <c r="C88" i="2" s="1"/>
  <c r="D51" i="2"/>
  <c r="C12" i="2" l="1"/>
  <c r="D29" i="2"/>
  <c r="D28" i="2" s="1"/>
  <c r="D97" i="2" s="1"/>
  <c r="C51" i="2" l="1"/>
  <c r="C97" i="2" s="1"/>
</calcChain>
</file>

<file path=xl/comments1.xml><?xml version="1.0" encoding="utf-8"?>
<comments xmlns="http://schemas.openxmlformats.org/spreadsheetml/2006/main">
  <authors>
    <author>AStasenko</author>
  </authors>
  <commentLis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7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<sst xmlns="http://schemas.openxmlformats.org/spreadsheetml/2006/main" count="796" uniqueCount="180">
  <si>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</si>
  <si>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</si>
  <si>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</si>
  <si>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</si>
  <si>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</si>
  <si>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</si>
  <si>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</si>
  <si>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Наименование</t>
  </si>
  <si>
    <t>0100</t>
  </si>
  <si>
    <t>0100000000</t>
  </si>
  <si>
    <t>0100111000</t>
  </si>
  <si>
    <t>0700</t>
  </si>
  <si>
    <t>1300</t>
  </si>
  <si>
    <t>1400</t>
  </si>
  <si>
    <t>0200000000</t>
  </si>
  <si>
    <t>0400000000</t>
  </si>
  <si>
    <t>0400</t>
  </si>
  <si>
    <t>1100000000</t>
  </si>
  <si>
    <t>0500</t>
  </si>
  <si>
    <t>0500000000</t>
  </si>
  <si>
    <t>0800</t>
  </si>
  <si>
    <t>1000</t>
  </si>
  <si>
    <t>1000000000</t>
  </si>
  <si>
    <t>1100</t>
  </si>
  <si>
    <t>1200000000</t>
  </si>
  <si>
    <t>1400000000</t>
  </si>
  <si>
    <t>0300000000</t>
  </si>
  <si>
    <t>0800000000</t>
  </si>
  <si>
    <t>0600000000</t>
  </si>
  <si>
    <t>0700000000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</si>
  <si>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</si>
  <si>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</si>
  <si>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</si>
  <si>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</si>
  <si>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</si>
  <si>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</si>
  <si>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</si>
  <si>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</si>
  <si>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</si>
  <si>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</si>
  <si>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</si>
  <si>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</si>
  <si>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Межбюджетные трансферты</t>
  </si>
  <si>
    <t>Иные межбюджетные трансферты</t>
  </si>
  <si>
    <t>Иные направления расходов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</si>
  <si>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</si>
  <si>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</si>
  <si>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</si>
  <si>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</si>
  <si>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Непрограммные направления расходов местного бюджета</t>
  </si>
  <si>
    <t>Субвенции местным бюджетам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</si>
  <si>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</si>
  <si>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</si>
  <si>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</si>
  <si>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</si>
  <si>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</si>
  <si>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</si>
  <si>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</si>
  <si>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</si>
  <si>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</si>
  <si>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</si>
  <si>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</si>
  <si>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</si>
  <si>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</si>
  <si>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</si>
  <si>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</si>
  <si>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</si>
  <si>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</si>
  <si>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</si>
  <si>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</si>
  <si>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</si>
  <si>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</si>
  <si>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</si>
  <si>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</si>
  <si>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</si>
  <si>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</si>
  <si>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</si>
  <si>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</si>
  <si>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</si>
  <si>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</si>
  <si>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</si>
  <si>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</si>
  <si>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</si>
  <si>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Дошкольное образование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</si>
  <si>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</si>
  <si>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</si>
  <si>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</si>
  <si>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</si>
  <si>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</si>
  <si>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Неуказанный КВСР</t>
  </si>
  <si>
    <t>Неуказанная функциональная статья</t>
  </si>
  <si>
    <t>Неуказанная КЦСР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</si>
  <si>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</si>
  <si>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1004</t>
  </si>
  <si>
    <t>Молодежная политика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</si>
  <si>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</si>
  <si>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</si>
  <si>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</si>
  <si>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</si>
  <si>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</si>
  <si>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</si>
  <si>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</si>
  <si>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</si>
  <si>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</si>
  <si>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Коммунальное хозяйство</t>
  </si>
  <si>
    <t>Обеспечение проведения выборов и референдумов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</si>
  <si>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</si>
  <si>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</si>
  <si>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</si>
  <si>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</si>
  <si>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</si>
  <si>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</si>
  <si>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</si>
  <si>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</si>
  <si>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</si>
  <si>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</si>
  <si>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</si>
  <si>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</si>
  <si>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</si>
  <si>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</si>
  <si>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</si>
  <si>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</si>
  <si>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</si>
  <si>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</si>
  <si>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</si>
  <si>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</si>
  <si>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</si>
  <si>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</si>
  <si>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</si>
  <si>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</si>
  <si>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</si>
  <si>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</si>
  <si>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</si>
  <si>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</si>
  <si>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</si>
  <si>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</si>
  <si>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</si>
  <si>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</si>
  <si>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</si>
  <si>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</si>
  <si>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</si>
  <si>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</si>
  <si>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</si>
  <si>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</si>
  <si>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</si>
  <si>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</si>
  <si>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</si>
  <si>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</si>
  <si>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</si>
  <si>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</si>
  <si>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</si>
  <si>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</si>
  <si>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</si>
  <si>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</si>
  <si>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</si>
  <si>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</si>
  <si>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</si>
  <si>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</si>
  <si>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</si>
  <si>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</si>
  <si>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</si>
  <si>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</si>
  <si>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</si>
  <si>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</si>
  <si>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</si>
  <si>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</si>
  <si>
    <t>Стипендии</t>
  </si>
  <si>
    <t>Бюджетные ассигнования</t>
  </si>
  <si>
    <t>Исполнено</t>
  </si>
  <si>
    <t>тыс.рублей</t>
  </si>
  <si>
    <t>тыс.руб.</t>
  </si>
  <si>
    <t>Приложение 3</t>
  </si>
  <si>
    <t xml:space="preserve">к решению Собрания представителей </t>
  </si>
  <si>
    <t>муниципального района Клявлинский  Самарской области</t>
  </si>
  <si>
    <t>Приложение 2</t>
  </si>
  <si>
    <t>"Об утверждении годового отчета об исполнении местного бюджета за 2023 год"</t>
  </si>
  <si>
    <t>Расходы местного бюджета  за 2023 год  по ведомственной структуре расходов местного бюджета</t>
  </si>
  <si>
    <t>Приложение 4</t>
  </si>
  <si>
    <t>Расходы местного бюджета за 2023 год  по разделам и подразделам классификации расходов бюджетов</t>
  </si>
  <si>
    <t xml:space="preserve">Расходы местного бюджета за 2023  год 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местного  бюджета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</si>
</sst>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0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10" fillId="0" borderId="0" applyFont="0" applyFill="0" applyBorder="0" applyAlignment="0" applyProtection="0"/>
  </cellStyleXfs>
  <cellXfs count="173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1" applyFont="1" applyFill="1" applyBorder="1" applyAlignment="1">
      <alignment horizontal="right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166" fontId="17" fillId="2" borderId="0" xfId="4" applyNumberFormat="1" applyFont="1" applyFill="1"/>
    <xf numFmtId="166" fontId="13" fillId="2" borderId="0" xfId="4" applyNumberFormat="1" applyFont="1" applyFill="1"/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3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8" fillId="0" borderId="0" xfId="4" applyFo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0" fillId="2" borderId="0" xfId="4" applyNumberFormat="1" applyFont="1" applyFill="1"/>
    <xf numFmtId="0" fontId="13" fillId="0" borderId="0" xfId="3" applyFont="1" applyFill="1" applyBorder="1" applyAlignment="1"/>
    <xf numFmtId="0" fontId="15" fillId="0" borderId="0" xfId="0" applyFont="1" applyFill="1"/>
    <xf numFmtId="0" fontId="14" fillId="0" borderId="1" xfId="2" applyFont="1" applyFill="1" applyBorder="1" applyAlignment="1" applyProtection="1">
      <alignment wrapText="1"/>
    </xf>
    <xf numFmtId="0" fontId="13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7" fillId="0" borderId="0" xfId="4" applyFont="1" applyFill="1" applyAlignment="1"/>
    <xf numFmtId="49" fontId="17" fillId="0" borderId="0" xfId="4" applyNumberFormat="1" applyFont="1" applyFill="1" applyBorder="1" applyAlignment="1">
      <alignment vertical="distributed"/>
    </xf>
    <xf numFmtId="49" fontId="17" fillId="0" borderId="0" xfId="4" applyNumberFormat="1" applyFont="1" applyFill="1" applyAlignment="1">
      <alignment vertical="distributed"/>
    </xf>
    <xf numFmtId="0" fontId="12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8" fillId="0" borderId="0" xfId="4" applyFont="1" applyBorder="1"/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166" fontId="5" fillId="2" borderId="4" xfId="4" applyNumberFormat="1" applyFont="1" applyFill="1" applyBorder="1"/>
    <xf numFmtId="0" fontId="0" fillId="0" borderId="0" xfId="0" applyFont="1"/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166" fontId="19" fillId="2" borderId="0" xfId="4" applyNumberFormat="1" applyFont="1" applyFill="1"/>
    <xf numFmtId="166" fontId="6" fillId="2" borderId="0" xfId="4" applyNumberFormat="1" applyFont="1" applyFill="1"/>
    <xf numFmtId="0" fontId="3" fillId="2" borderId="1" xfId="2" applyFont="1" applyFill="1" applyBorder="1" applyAlignment="1" applyProtection="1">
      <alignment vertical="distributed" wrapText="1"/>
    </xf>
    <xf numFmtId="0" fontId="0" fillId="2" borderId="0" xfId="0" applyFont="1" applyFill="1"/>
    <xf numFmtId="0" fontId="0" fillId="2" borderId="0" xfId="0" applyFont="1" applyFill="1" applyProtection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21" fillId="0" borderId="0" xfId="4" applyNumberFormat="1" applyFont="1" applyFill="1" applyAlignment="1">
      <alignment horizontal="right"/>
    </xf>
    <xf numFmtId="49" fontId="21" fillId="0" borderId="0" xfId="4" applyNumberFormat="1" applyFont="1"/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3" fillId="2" borderId="0" xfId="1" applyFont="1" applyFill="1" applyBorder="1" applyAlignment="1" applyProtection="1">
      <alignment horizontal="center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>
      <alignment horizontal="right"/>
    </xf>
    <xf numFmtId="166" fontId="0" fillId="0" borderId="0" xfId="0" applyNumberFormat="1"/>
    <xf numFmtId="0" fontId="5" fillId="2" borderId="0" xfId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right"/>
    </xf>
    <xf numFmtId="0" fontId="3" fillId="2" borderId="0" xfId="1" applyFont="1" applyFill="1" applyBorder="1" applyAlignment="1" applyProtection="1">
      <alignment horizontal="right"/>
    </xf>
    <xf numFmtId="0" fontId="3" fillId="2" borderId="0" xfId="1" applyFont="1" applyFill="1" applyBorder="1" applyAlignment="1" applyProtection="1">
      <alignment horizontal="center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13" fillId="2" borderId="0" xfId="1" applyFont="1" applyFill="1" applyBorder="1" applyAlignment="1">
      <alignment horizontal="right"/>
    </xf>
    <xf numFmtId="49" fontId="14" fillId="2" borderId="0" xfId="4" applyNumberFormat="1" applyFont="1" applyFill="1" applyAlignment="1">
      <alignment horizontal="center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0" borderId="1" xfId="3" applyNumberFormat="1" applyFont="1" applyFill="1" applyBorder="1" applyAlignment="1" applyProtection="1">
      <alignment horizontal="center" vertical="distributed" wrapText="1"/>
      <protection hidden="1"/>
    </xf>
    <xf numFmtId="49" fontId="3" fillId="2" borderId="0" xfId="4" applyNumberFormat="1" applyFont="1" applyFill="1" applyAlignment="1">
      <alignment horizontal="right" vertical="distributed" wrapText="1"/>
    </xf>
    <xf numFmtId="0" fontId="3" fillId="2" borderId="0" xfId="1" applyFont="1" applyFill="1" applyBorder="1" applyAlignment="1">
      <alignment horizontal="right"/>
    </xf>
    <xf numFmtId="49" fontId="5" fillId="2" borderId="0" xfId="4" applyNumberFormat="1" applyFont="1" applyFill="1" applyAlignment="1">
      <alignment horizontal="center" vertical="distributed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center" wrapText="1"/>
      <protection hidden="1"/>
    </xf>
    <xf numFmtId="166" fontId="3" fillId="2" borderId="19" xfId="1" applyNumberFormat="1" applyFont="1" applyFill="1" applyBorder="1" applyAlignment="1" applyProtection="1">
      <alignment horizontal="right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0" fillId="2" borderId="0" xfId="0" applyFont="1" applyFill="1" applyBorder="1"/>
    <xf numFmtId="166" fontId="0" fillId="2" borderId="0" xfId="0" applyNumberFormat="1" applyFont="1" applyFill="1" applyBorder="1"/>
    <xf numFmtId="166" fontId="0" fillId="2" borderId="0" xfId="0" applyNumberFormat="1" applyFont="1" applyFill="1"/>
    <xf numFmtId="0" fontId="6" fillId="0" borderId="0" xfId="4" applyFont="1"/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278"/>
  <sheetViews>
    <sheetView showZeros="0" view="pageBreakPreview" zoomScaleNormal="100" zoomScaleSheetLayoutView="100" workbookViewId="0">
      <selection activeCell="O12" sqref="O12"/>
    </sheetView>
  </sheetViews>
  <sheetFormatPr defaultRowHeight="12.75" x14ac:dyDescent="0.2"/>
  <cols>
    <col min="1" max="1" width="5.7109375" style="113" customWidth="1"/>
    <col min="2" max="2" width="67.42578125" style="113" customWidth="1"/>
    <col min="3" max="3" width="5.5703125" style="115" customWidth="1"/>
    <col min="4" max="4" width="10.28515625" style="115" customWidth="1"/>
    <col min="5" max="5" width="6.28515625" style="115" customWidth="1"/>
    <col min="6" max="6" width="12.42578125" style="113" customWidth="1"/>
    <col min="7" max="7" width="13.140625" style="113" customWidth="1"/>
    <col min="8" max="8" width="12.5703125" style="113" customWidth="1"/>
    <col min="9" max="9" width="13.28515625" style="10" customWidth="1"/>
    <col min="10" max="10" width="26.42578125" customWidth="1"/>
  </cols>
  <sheetData>
    <row r="1" spans="1:9" x14ac:dyDescent="0.2">
      <c r="A1" s="129" t="s">
        <v>174</v>
      </c>
      <c r="B1" s="129"/>
      <c r="C1" s="129"/>
      <c r="D1" s="129"/>
      <c r="E1" s="129"/>
      <c r="F1" s="129"/>
      <c r="G1" s="129"/>
      <c r="H1" s="129"/>
      <c r="I1" s="129"/>
    </row>
    <row r="2" spans="1:9" x14ac:dyDescent="0.2">
      <c r="A2" s="130" t="s">
        <v>172</v>
      </c>
      <c r="B2" s="130"/>
      <c r="C2" s="130"/>
      <c r="D2" s="130"/>
      <c r="E2" s="130"/>
      <c r="F2" s="130"/>
      <c r="G2" s="130"/>
      <c r="H2" s="130"/>
      <c r="I2" s="130"/>
    </row>
    <row r="3" spans="1:9" x14ac:dyDescent="0.2">
      <c r="A3" s="130" t="s">
        <v>173</v>
      </c>
      <c r="B3" s="130"/>
      <c r="C3" s="130"/>
      <c r="D3" s="130"/>
      <c r="E3" s="130"/>
      <c r="F3" s="130"/>
      <c r="G3" s="130"/>
      <c r="H3" s="130"/>
      <c r="I3" s="130"/>
    </row>
    <row r="4" spans="1:9" x14ac:dyDescent="0.2">
      <c r="A4" s="130" t="s">
        <v>175</v>
      </c>
      <c r="B4" s="130"/>
      <c r="C4" s="130"/>
      <c r="D4" s="130"/>
      <c r="E4" s="130"/>
      <c r="F4" s="130"/>
      <c r="G4" s="130"/>
      <c r="H4" s="130"/>
      <c r="I4" s="130"/>
    </row>
    <row r="5" spans="1:9" x14ac:dyDescent="0.2">
      <c r="A5" s="131"/>
      <c r="B5" s="131"/>
      <c r="C5" s="131"/>
      <c r="D5" s="131"/>
      <c r="E5" s="131"/>
      <c r="F5" s="131"/>
      <c r="G5" s="131"/>
      <c r="H5" s="131"/>
      <c r="I5" s="131"/>
    </row>
    <row r="6" spans="1:9" x14ac:dyDescent="0.2">
      <c r="A6" s="128" t="s">
        <v>176</v>
      </c>
      <c r="B6" s="128"/>
      <c r="C6" s="128"/>
      <c r="D6" s="128"/>
      <c r="E6" s="128"/>
      <c r="F6" s="128"/>
      <c r="G6" s="128"/>
      <c r="H6" s="128"/>
      <c r="I6" s="128"/>
    </row>
    <row r="7" spans="1:9" x14ac:dyDescent="0.2">
      <c r="A7" s="78"/>
      <c r="B7" s="78"/>
      <c r="C7" s="78"/>
      <c r="D7" s="78"/>
      <c r="E7" s="78"/>
      <c r="F7" s="78"/>
      <c r="G7" s="78"/>
      <c r="H7" s="78"/>
      <c r="I7" s="78"/>
    </row>
    <row r="8" spans="1:9" ht="34.5" hidden="1" customHeight="1" x14ac:dyDescent="0.2">
      <c r="A8" s="74"/>
      <c r="B8" s="75"/>
      <c r="C8" s="76"/>
      <c r="D8" s="77"/>
      <c r="E8" s="77"/>
      <c r="F8" s="160"/>
      <c r="G8" s="160"/>
    </row>
    <row r="9" spans="1:9" x14ac:dyDescent="0.2">
      <c r="A9" s="78"/>
      <c r="B9" s="114"/>
      <c r="C9" s="124"/>
      <c r="D9" s="124"/>
      <c r="E9" s="124"/>
      <c r="F9" s="124"/>
      <c r="G9" s="123"/>
      <c r="I9" s="122" t="s">
        <v>170</v>
      </c>
    </row>
    <row r="10" spans="1:9" ht="12.75" customHeight="1" x14ac:dyDescent="0.2">
      <c r="A10" s="139" t="s">
        <v>0</v>
      </c>
      <c r="B10" s="140" t="s">
        <v>92</v>
      </c>
      <c r="C10" s="141" t="s">
        <v>1</v>
      </c>
      <c r="D10" s="141" t="s">
        <v>2</v>
      </c>
      <c r="E10" s="141" t="s">
        <v>3</v>
      </c>
      <c r="F10" s="132" t="s">
        <v>167</v>
      </c>
      <c r="G10" s="133"/>
      <c r="H10" s="132" t="s">
        <v>168</v>
      </c>
      <c r="I10" s="133"/>
    </row>
    <row r="11" spans="1:9" x14ac:dyDescent="0.2">
      <c r="A11" s="139"/>
      <c r="B11" s="140"/>
      <c r="C11" s="141"/>
      <c r="D11" s="141"/>
      <c r="E11" s="136"/>
      <c r="F11" s="134"/>
      <c r="G11" s="135"/>
      <c r="H11" s="134"/>
      <c r="I11" s="135"/>
    </row>
    <row r="12" spans="1:9" ht="130.5" customHeight="1" x14ac:dyDescent="0.2">
      <c r="A12" s="139"/>
      <c r="B12" s="140"/>
      <c r="C12" s="141"/>
      <c r="D12" s="141"/>
      <c r="E12" s="141"/>
      <c r="F12" s="161" t="s">
        <v>4</v>
      </c>
      <c r="G12" s="161" t="s">
        <v>135</v>
      </c>
      <c r="H12" s="161" t="s">
        <v>4</v>
      </c>
      <c r="I12" s="161" t="s">
        <v>135</v>
      </c>
    </row>
    <row r="13" spans="1:9" ht="9" customHeight="1" x14ac:dyDescent="0.2">
      <c r="A13" s="80"/>
      <c r="B13" s="81"/>
      <c r="C13" s="82" t="s">
        <v>5</v>
      </c>
      <c r="D13" s="119" t="s">
        <v>5</v>
      </c>
      <c r="E13" s="119"/>
      <c r="F13" s="161"/>
      <c r="G13" s="161"/>
      <c r="H13" s="161"/>
      <c r="I13" s="161"/>
    </row>
    <row r="14" spans="1:9" ht="25.5" x14ac:dyDescent="0.2">
      <c r="A14" s="120">
        <v>922</v>
      </c>
      <c r="B14" s="83" t="s">
        <v>126</v>
      </c>
      <c r="C14" s="84">
        <v>0</v>
      </c>
      <c r="D14" s="85">
        <v>0</v>
      </c>
      <c r="E14" s="121">
        <v>0</v>
      </c>
      <c r="F14" s="34">
        <f>F15+F25+F33+F40+F44+F48+F52</f>
        <v>56505.957999999999</v>
      </c>
      <c r="G14" s="34">
        <f>G15+G25+G33+G40+G44+G48+G52</f>
        <v>363</v>
      </c>
      <c r="H14" s="34">
        <f>H15+H25+H33+H40+H44+H48+H52</f>
        <v>54146.634999999995</v>
      </c>
      <c r="I14" s="34">
        <f>I15+I25+I33+I40+I44+I48+I52</f>
        <v>363</v>
      </c>
    </row>
    <row r="15" spans="1:9" ht="38.25" x14ac:dyDescent="0.2">
      <c r="A15" s="74">
        <v>0</v>
      </c>
      <c r="B15" s="83" t="s">
        <v>31</v>
      </c>
      <c r="C15" s="84">
        <v>104</v>
      </c>
      <c r="D15" s="85">
        <v>0</v>
      </c>
      <c r="E15" s="121">
        <v>0</v>
      </c>
      <c r="F15" s="34">
        <f>F16</f>
        <v>777.98699999999997</v>
      </c>
      <c r="G15" s="34">
        <v>0</v>
      </c>
      <c r="H15" s="34">
        <f>H16</f>
        <v>777.98699999999997</v>
      </c>
      <c r="I15" s="34">
        <v>0</v>
      </c>
    </row>
    <row r="16" spans="1:9" ht="25.5" x14ac:dyDescent="0.2">
      <c r="A16" s="74">
        <v>0</v>
      </c>
      <c r="B16" s="44" t="s">
        <v>136</v>
      </c>
      <c r="C16" s="86">
        <v>104</v>
      </c>
      <c r="D16" s="87" t="s">
        <v>9</v>
      </c>
      <c r="E16" s="88">
        <v>0</v>
      </c>
      <c r="F16" s="162">
        <f>F17+F19</f>
        <v>777.98699999999997</v>
      </c>
      <c r="G16" s="162">
        <v>0</v>
      </c>
      <c r="H16" s="162">
        <f>H17+H19</f>
        <v>777.98699999999997</v>
      </c>
      <c r="I16" s="162">
        <v>0</v>
      </c>
    </row>
    <row r="17" spans="1:9" ht="38.25" x14ac:dyDescent="0.2">
      <c r="A17" s="74">
        <v>0</v>
      </c>
      <c r="B17" s="44" t="s">
        <v>32</v>
      </c>
      <c r="C17" s="86">
        <v>104</v>
      </c>
      <c r="D17" s="87" t="s">
        <v>9</v>
      </c>
      <c r="E17" s="88">
        <v>100</v>
      </c>
      <c r="F17" s="162">
        <f>F18</f>
        <v>735.98699999999997</v>
      </c>
      <c r="G17" s="162">
        <v>0</v>
      </c>
      <c r="H17" s="162">
        <f>H18</f>
        <v>735.98699999999997</v>
      </c>
      <c r="I17" s="162">
        <v>0</v>
      </c>
    </row>
    <row r="18" spans="1:9" x14ac:dyDescent="0.2">
      <c r="A18" s="74">
        <v>0</v>
      </c>
      <c r="B18" s="44" t="s">
        <v>78</v>
      </c>
      <c r="C18" s="86">
        <v>104</v>
      </c>
      <c r="D18" s="87" t="s">
        <v>9</v>
      </c>
      <c r="E18" s="88">
        <v>110</v>
      </c>
      <c r="F18" s="162">
        <v>735.98699999999997</v>
      </c>
      <c r="G18" s="162">
        <v>0</v>
      </c>
      <c r="H18" s="162">
        <v>735.98699999999997</v>
      </c>
      <c r="I18" s="162">
        <v>0</v>
      </c>
    </row>
    <row r="19" spans="1:9" ht="25.5" x14ac:dyDescent="0.2">
      <c r="A19" s="74">
        <v>0</v>
      </c>
      <c r="B19" s="44" t="s">
        <v>34</v>
      </c>
      <c r="C19" s="86">
        <v>104</v>
      </c>
      <c r="D19" s="87" t="s">
        <v>9</v>
      </c>
      <c r="E19" s="88">
        <v>200</v>
      </c>
      <c r="F19" s="162">
        <f>F20</f>
        <v>42</v>
      </c>
      <c r="G19" s="162">
        <v>0</v>
      </c>
      <c r="H19" s="162">
        <f>H20</f>
        <v>42</v>
      </c>
      <c r="I19" s="162">
        <v>0</v>
      </c>
    </row>
    <row r="20" spans="1:9" ht="25.5" x14ac:dyDescent="0.2">
      <c r="A20" s="74">
        <v>0</v>
      </c>
      <c r="B20" s="44" t="s">
        <v>35</v>
      </c>
      <c r="C20" s="86">
        <v>104</v>
      </c>
      <c r="D20" s="87" t="s">
        <v>9</v>
      </c>
      <c r="E20" s="88">
        <v>240</v>
      </c>
      <c r="F20" s="162">
        <v>42</v>
      </c>
      <c r="G20" s="162">
        <v>0</v>
      </c>
      <c r="H20" s="162">
        <v>42</v>
      </c>
      <c r="I20" s="162">
        <v>0</v>
      </c>
    </row>
    <row r="21" spans="1:9" hidden="1" x14ac:dyDescent="0.2">
      <c r="A21" s="74">
        <v>0</v>
      </c>
      <c r="B21" s="44" t="s">
        <v>36</v>
      </c>
      <c r="C21" s="86">
        <v>104</v>
      </c>
      <c r="D21" s="87" t="s">
        <v>10</v>
      </c>
      <c r="E21" s="88">
        <v>800</v>
      </c>
      <c r="F21" s="162">
        <v>0</v>
      </c>
      <c r="G21" s="162">
        <v>0</v>
      </c>
      <c r="H21" s="162">
        <v>0</v>
      </c>
      <c r="I21" s="162">
        <v>0</v>
      </c>
    </row>
    <row r="22" spans="1:9" hidden="1" x14ac:dyDescent="0.2">
      <c r="A22" s="74">
        <v>0</v>
      </c>
      <c r="B22" s="44" t="s">
        <v>37</v>
      </c>
      <c r="C22" s="86">
        <v>104</v>
      </c>
      <c r="D22" s="87" t="s">
        <v>10</v>
      </c>
      <c r="E22" s="88">
        <v>850</v>
      </c>
      <c r="F22" s="162">
        <v>0</v>
      </c>
      <c r="G22" s="162">
        <v>0</v>
      </c>
      <c r="H22" s="162">
        <v>0</v>
      </c>
      <c r="I22" s="162">
        <v>0</v>
      </c>
    </row>
    <row r="23" spans="1:9" hidden="1" x14ac:dyDescent="0.2">
      <c r="A23" s="74"/>
      <c r="B23" s="44" t="s">
        <v>36</v>
      </c>
      <c r="C23" s="86">
        <v>104</v>
      </c>
      <c r="D23" s="87" t="s">
        <v>10</v>
      </c>
      <c r="E23" s="88">
        <v>800</v>
      </c>
      <c r="F23" s="162">
        <f>F24</f>
        <v>0</v>
      </c>
      <c r="G23" s="162"/>
      <c r="H23" s="162">
        <f>H24</f>
        <v>0</v>
      </c>
      <c r="I23" s="162"/>
    </row>
    <row r="24" spans="1:9" hidden="1" x14ac:dyDescent="0.2">
      <c r="A24" s="74"/>
      <c r="B24" s="44" t="s">
        <v>37</v>
      </c>
      <c r="C24" s="86">
        <v>104</v>
      </c>
      <c r="D24" s="87" t="s">
        <v>10</v>
      </c>
      <c r="E24" s="88">
        <v>850</v>
      </c>
      <c r="F24" s="162">
        <v>0</v>
      </c>
      <c r="G24" s="162"/>
      <c r="H24" s="162">
        <v>0</v>
      </c>
      <c r="I24" s="162"/>
    </row>
    <row r="25" spans="1:9" ht="25.5" x14ac:dyDescent="0.2">
      <c r="A25" s="74">
        <v>0</v>
      </c>
      <c r="B25" s="83" t="s">
        <v>38</v>
      </c>
      <c r="C25" s="84">
        <v>106</v>
      </c>
      <c r="D25" s="85">
        <v>0</v>
      </c>
      <c r="E25" s="121">
        <v>0</v>
      </c>
      <c r="F25" s="34">
        <f>F26</f>
        <v>14230.409</v>
      </c>
      <c r="G25" s="34">
        <v>0</v>
      </c>
      <c r="H25" s="34">
        <f>H26</f>
        <v>13976.227999999999</v>
      </c>
      <c r="I25" s="34">
        <v>0</v>
      </c>
    </row>
    <row r="26" spans="1:9" ht="25.5" x14ac:dyDescent="0.2">
      <c r="A26" s="74">
        <v>0</v>
      </c>
      <c r="B26" s="44" t="s">
        <v>136</v>
      </c>
      <c r="C26" s="86">
        <v>106</v>
      </c>
      <c r="D26" s="87" t="s">
        <v>9</v>
      </c>
      <c r="E26" s="88">
        <v>0</v>
      </c>
      <c r="F26" s="162">
        <f>F27+F29+F31</f>
        <v>14230.409</v>
      </c>
      <c r="G26" s="162">
        <v>0</v>
      </c>
      <c r="H26" s="162">
        <f>H27+H29+H31</f>
        <v>13976.227999999999</v>
      </c>
      <c r="I26" s="162">
        <v>0</v>
      </c>
    </row>
    <row r="27" spans="1:9" ht="38.25" x14ac:dyDescent="0.2">
      <c r="A27" s="74">
        <v>0</v>
      </c>
      <c r="B27" s="44" t="s">
        <v>32</v>
      </c>
      <c r="C27" s="86">
        <v>106</v>
      </c>
      <c r="D27" s="87" t="s">
        <v>9</v>
      </c>
      <c r="E27" s="88">
        <v>100</v>
      </c>
      <c r="F27" s="162">
        <f>F28</f>
        <v>13724.062</v>
      </c>
      <c r="G27" s="162">
        <v>0</v>
      </c>
      <c r="H27" s="162">
        <f>H28</f>
        <v>13470.538</v>
      </c>
      <c r="I27" s="162">
        <v>0</v>
      </c>
    </row>
    <row r="28" spans="1:9" x14ac:dyDescent="0.2">
      <c r="A28" s="74">
        <v>0</v>
      </c>
      <c r="B28" s="44" t="s">
        <v>78</v>
      </c>
      <c r="C28" s="86">
        <v>106</v>
      </c>
      <c r="D28" s="87" t="s">
        <v>9</v>
      </c>
      <c r="E28" s="88">
        <v>110</v>
      </c>
      <c r="F28" s="162">
        <v>13724.062</v>
      </c>
      <c r="G28" s="162">
        <v>0</v>
      </c>
      <c r="H28" s="162">
        <v>13470.538</v>
      </c>
      <c r="I28" s="162">
        <v>0</v>
      </c>
    </row>
    <row r="29" spans="1:9" ht="25.5" x14ac:dyDescent="0.2">
      <c r="A29" s="74">
        <v>0</v>
      </c>
      <c r="B29" s="44" t="s">
        <v>34</v>
      </c>
      <c r="C29" s="86">
        <v>106</v>
      </c>
      <c r="D29" s="87" t="s">
        <v>9</v>
      </c>
      <c r="E29" s="88">
        <v>200</v>
      </c>
      <c r="F29" s="162">
        <f>F30</f>
        <v>506.14400000000001</v>
      </c>
      <c r="G29" s="162">
        <v>0</v>
      </c>
      <c r="H29" s="162">
        <f>H30</f>
        <v>505.48700000000002</v>
      </c>
      <c r="I29" s="162">
        <v>0</v>
      </c>
    </row>
    <row r="30" spans="1:9" ht="25.5" x14ac:dyDescent="0.2">
      <c r="A30" s="74">
        <v>0</v>
      </c>
      <c r="B30" s="44" t="s">
        <v>35</v>
      </c>
      <c r="C30" s="86">
        <v>106</v>
      </c>
      <c r="D30" s="87" t="s">
        <v>9</v>
      </c>
      <c r="E30" s="88">
        <v>240</v>
      </c>
      <c r="F30" s="162">
        <v>506.14400000000001</v>
      </c>
      <c r="G30" s="162">
        <v>0</v>
      </c>
      <c r="H30" s="162">
        <v>505.48700000000002</v>
      </c>
      <c r="I30" s="162">
        <v>0</v>
      </c>
    </row>
    <row r="31" spans="1:9" x14ac:dyDescent="0.2">
      <c r="A31" s="74">
        <v>0</v>
      </c>
      <c r="B31" s="44" t="s">
        <v>36</v>
      </c>
      <c r="C31" s="86">
        <v>106</v>
      </c>
      <c r="D31" s="87" t="s">
        <v>9</v>
      </c>
      <c r="E31" s="88">
        <v>800</v>
      </c>
      <c r="F31" s="162">
        <f>F32</f>
        <v>0.20300000000000001</v>
      </c>
      <c r="G31" s="162">
        <v>0</v>
      </c>
      <c r="H31" s="162">
        <f>H32</f>
        <v>0.20300000000000001</v>
      </c>
      <c r="I31" s="162">
        <v>0</v>
      </c>
    </row>
    <row r="32" spans="1:9" x14ac:dyDescent="0.2">
      <c r="A32" s="74">
        <v>0</v>
      </c>
      <c r="B32" s="44" t="s">
        <v>37</v>
      </c>
      <c r="C32" s="86">
        <v>106</v>
      </c>
      <c r="D32" s="87" t="s">
        <v>9</v>
      </c>
      <c r="E32" s="88">
        <v>850</v>
      </c>
      <c r="F32" s="162">
        <v>0.20300000000000001</v>
      </c>
      <c r="G32" s="162">
        <v>0</v>
      </c>
      <c r="H32" s="162">
        <v>0.20300000000000001</v>
      </c>
      <c r="I32" s="162">
        <v>0</v>
      </c>
    </row>
    <row r="33" spans="1:9" x14ac:dyDescent="0.2">
      <c r="A33" s="74"/>
      <c r="B33" s="44" t="s">
        <v>51</v>
      </c>
      <c r="C33" s="84">
        <v>113</v>
      </c>
      <c r="D33" s="87"/>
      <c r="E33" s="88"/>
      <c r="F33" s="34">
        <f>F34+F37</f>
        <v>544.40499999999997</v>
      </c>
      <c r="G33" s="162"/>
      <c r="H33" s="34">
        <f>H34+H37</f>
        <v>544.40499999999997</v>
      </c>
      <c r="I33" s="162"/>
    </row>
    <row r="34" spans="1:9" ht="25.5" x14ac:dyDescent="0.2">
      <c r="A34" s="74"/>
      <c r="B34" s="44" t="s">
        <v>136</v>
      </c>
      <c r="C34" s="86">
        <v>113</v>
      </c>
      <c r="D34" s="87" t="s">
        <v>9</v>
      </c>
      <c r="E34" s="88"/>
      <c r="F34" s="162">
        <f>F35</f>
        <v>351.75200000000001</v>
      </c>
      <c r="G34" s="162"/>
      <c r="H34" s="162">
        <f>H35</f>
        <v>351.75200000000001</v>
      </c>
      <c r="I34" s="162"/>
    </row>
    <row r="35" spans="1:9" ht="25.5" x14ac:dyDescent="0.2">
      <c r="A35" s="74"/>
      <c r="B35" s="44" t="s">
        <v>34</v>
      </c>
      <c r="C35" s="86">
        <v>113</v>
      </c>
      <c r="D35" s="87" t="s">
        <v>9</v>
      </c>
      <c r="E35" s="88">
        <v>200</v>
      </c>
      <c r="F35" s="162">
        <f>F36</f>
        <v>351.75200000000001</v>
      </c>
      <c r="G35" s="162"/>
      <c r="H35" s="162">
        <f>H36</f>
        <v>351.75200000000001</v>
      </c>
      <c r="I35" s="162"/>
    </row>
    <row r="36" spans="1:9" ht="25.5" x14ac:dyDescent="0.2">
      <c r="A36" s="74"/>
      <c r="B36" s="44" t="s">
        <v>35</v>
      </c>
      <c r="C36" s="86">
        <v>113</v>
      </c>
      <c r="D36" s="87" t="s">
        <v>9</v>
      </c>
      <c r="E36" s="88">
        <v>240</v>
      </c>
      <c r="F36" s="162">
        <v>351.75200000000001</v>
      </c>
      <c r="G36" s="162"/>
      <c r="H36" s="162">
        <v>351.75200000000001</v>
      </c>
      <c r="I36" s="162"/>
    </row>
    <row r="37" spans="1:9" ht="38.25" x14ac:dyDescent="0.2">
      <c r="A37" s="74"/>
      <c r="B37" s="44" t="s">
        <v>155</v>
      </c>
      <c r="C37" s="86">
        <v>113</v>
      </c>
      <c r="D37" s="87">
        <v>4800000000</v>
      </c>
      <c r="E37" s="88"/>
      <c r="F37" s="162">
        <f>F38</f>
        <v>192.65299999999999</v>
      </c>
      <c r="G37" s="162"/>
      <c r="H37" s="162">
        <f>H38</f>
        <v>192.65299999999999</v>
      </c>
      <c r="I37" s="162"/>
    </row>
    <row r="38" spans="1:9" ht="25.5" x14ac:dyDescent="0.2">
      <c r="A38" s="74"/>
      <c r="B38" s="44" t="s">
        <v>34</v>
      </c>
      <c r="C38" s="86">
        <v>113</v>
      </c>
      <c r="D38" s="87">
        <v>4800000000</v>
      </c>
      <c r="E38" s="88">
        <v>200</v>
      </c>
      <c r="F38" s="162">
        <f>F39</f>
        <v>192.65299999999999</v>
      </c>
      <c r="G38" s="162"/>
      <c r="H38" s="162">
        <f>H39</f>
        <v>192.65299999999999</v>
      </c>
      <c r="I38" s="162"/>
    </row>
    <row r="39" spans="1:9" ht="25.5" x14ac:dyDescent="0.2">
      <c r="A39" s="74"/>
      <c r="B39" s="44" t="s">
        <v>35</v>
      </c>
      <c r="C39" s="86">
        <v>113</v>
      </c>
      <c r="D39" s="87">
        <v>4800000000</v>
      </c>
      <c r="E39" s="88">
        <v>240</v>
      </c>
      <c r="F39" s="162">
        <v>192.65299999999999</v>
      </c>
      <c r="G39" s="162"/>
      <c r="H39" s="162">
        <v>192.65299999999999</v>
      </c>
      <c r="I39" s="162"/>
    </row>
    <row r="40" spans="1:9" x14ac:dyDescent="0.2">
      <c r="A40" s="74">
        <v>0</v>
      </c>
      <c r="B40" s="83" t="s">
        <v>40</v>
      </c>
      <c r="C40" s="84">
        <v>702</v>
      </c>
      <c r="D40" s="85">
        <v>0</v>
      </c>
      <c r="E40" s="121">
        <v>0</v>
      </c>
      <c r="F40" s="34">
        <f>F41</f>
        <v>921.48699999999997</v>
      </c>
      <c r="G40" s="34">
        <v>0</v>
      </c>
      <c r="H40" s="34">
        <f>H41</f>
        <v>921.48699999999997</v>
      </c>
      <c r="I40" s="34">
        <v>0</v>
      </c>
    </row>
    <row r="41" spans="1:9" ht="25.5" x14ac:dyDescent="0.2">
      <c r="A41" s="74">
        <v>0</v>
      </c>
      <c r="B41" s="44" t="s">
        <v>136</v>
      </c>
      <c r="C41" s="86">
        <v>702</v>
      </c>
      <c r="D41" s="87" t="s">
        <v>9</v>
      </c>
      <c r="E41" s="88">
        <v>0</v>
      </c>
      <c r="F41" s="162">
        <f>F42</f>
        <v>921.48699999999997</v>
      </c>
      <c r="G41" s="162">
        <v>0</v>
      </c>
      <c r="H41" s="162">
        <f>H42</f>
        <v>921.48699999999997</v>
      </c>
      <c r="I41" s="162">
        <v>0</v>
      </c>
    </row>
    <row r="42" spans="1:9" x14ac:dyDescent="0.2">
      <c r="A42" s="74">
        <v>0</v>
      </c>
      <c r="B42" s="44" t="s">
        <v>42</v>
      </c>
      <c r="C42" s="86">
        <v>702</v>
      </c>
      <c r="D42" s="87" t="s">
        <v>9</v>
      </c>
      <c r="E42" s="88">
        <v>500</v>
      </c>
      <c r="F42" s="162">
        <f>F43</f>
        <v>921.48699999999997</v>
      </c>
      <c r="G42" s="162">
        <v>0</v>
      </c>
      <c r="H42" s="162">
        <f>H43</f>
        <v>921.48699999999997</v>
      </c>
      <c r="I42" s="162">
        <v>0</v>
      </c>
    </row>
    <row r="43" spans="1:9" x14ac:dyDescent="0.2">
      <c r="A43" s="74">
        <v>0</v>
      </c>
      <c r="B43" s="44" t="s">
        <v>43</v>
      </c>
      <c r="C43" s="86">
        <v>702</v>
      </c>
      <c r="D43" s="87" t="s">
        <v>9</v>
      </c>
      <c r="E43" s="88">
        <v>540</v>
      </c>
      <c r="F43" s="162">
        <v>921.48699999999997</v>
      </c>
      <c r="G43" s="162">
        <v>0</v>
      </c>
      <c r="H43" s="162">
        <v>921.48699999999997</v>
      </c>
      <c r="I43" s="162">
        <v>0</v>
      </c>
    </row>
    <row r="44" spans="1:9" x14ac:dyDescent="0.2">
      <c r="A44" s="120">
        <v>0</v>
      </c>
      <c r="B44" s="83" t="s">
        <v>125</v>
      </c>
      <c r="C44" s="84">
        <v>1301</v>
      </c>
      <c r="D44" s="85">
        <v>0</v>
      </c>
      <c r="E44" s="121">
        <v>0</v>
      </c>
      <c r="F44" s="34">
        <f>F45</f>
        <v>1652.8030000000001</v>
      </c>
      <c r="G44" s="34">
        <v>0</v>
      </c>
      <c r="H44" s="34">
        <f>H45</f>
        <v>1652.8030000000001</v>
      </c>
      <c r="I44" s="34">
        <v>0</v>
      </c>
    </row>
    <row r="45" spans="1:9" ht="25.5" x14ac:dyDescent="0.2">
      <c r="A45" s="74">
        <v>0</v>
      </c>
      <c r="B45" s="44" t="s">
        <v>136</v>
      </c>
      <c r="C45" s="86">
        <v>1301</v>
      </c>
      <c r="D45" s="87">
        <v>100000000</v>
      </c>
      <c r="E45" s="88">
        <v>0</v>
      </c>
      <c r="F45" s="162">
        <f>F46</f>
        <v>1652.8030000000001</v>
      </c>
      <c r="G45" s="162">
        <v>0</v>
      </c>
      <c r="H45" s="162">
        <f>H46</f>
        <v>1652.8030000000001</v>
      </c>
      <c r="I45" s="162">
        <v>0</v>
      </c>
    </row>
    <row r="46" spans="1:9" x14ac:dyDescent="0.2">
      <c r="A46" s="74">
        <v>0</v>
      </c>
      <c r="B46" s="44" t="s">
        <v>45</v>
      </c>
      <c r="C46" s="86">
        <v>1301</v>
      </c>
      <c r="D46" s="87">
        <v>100000000</v>
      </c>
      <c r="E46" s="88">
        <v>700</v>
      </c>
      <c r="F46" s="162">
        <f>F47</f>
        <v>1652.8030000000001</v>
      </c>
      <c r="G46" s="162">
        <v>0</v>
      </c>
      <c r="H46" s="162">
        <f>H47</f>
        <v>1652.8030000000001</v>
      </c>
      <c r="I46" s="162">
        <v>0</v>
      </c>
    </row>
    <row r="47" spans="1:9" x14ac:dyDescent="0.2">
      <c r="A47" s="74">
        <v>0</v>
      </c>
      <c r="B47" s="44" t="s">
        <v>46</v>
      </c>
      <c r="C47" s="86">
        <v>1301</v>
      </c>
      <c r="D47" s="87">
        <v>100000000</v>
      </c>
      <c r="E47" s="88">
        <v>730</v>
      </c>
      <c r="F47" s="162">
        <v>1652.8030000000001</v>
      </c>
      <c r="G47" s="162">
        <v>0</v>
      </c>
      <c r="H47" s="162">
        <v>1652.8030000000001</v>
      </c>
      <c r="I47" s="162">
        <v>0</v>
      </c>
    </row>
    <row r="48" spans="1:9" ht="25.5" x14ac:dyDescent="0.2">
      <c r="A48" s="74">
        <v>0</v>
      </c>
      <c r="B48" s="83" t="s">
        <v>47</v>
      </c>
      <c r="C48" s="84">
        <v>1401</v>
      </c>
      <c r="D48" s="85">
        <v>0</v>
      </c>
      <c r="E48" s="121">
        <v>0</v>
      </c>
      <c r="F48" s="34">
        <f t="shared" ref="F48:I50" si="0">F49</f>
        <v>22354.745999999999</v>
      </c>
      <c r="G48" s="34">
        <f t="shared" si="0"/>
        <v>363</v>
      </c>
      <c r="H48" s="34">
        <f t="shared" si="0"/>
        <v>22129.987000000001</v>
      </c>
      <c r="I48" s="34">
        <f t="shared" si="0"/>
        <v>363</v>
      </c>
    </row>
    <row r="49" spans="1:9" ht="25.5" x14ac:dyDescent="0.2">
      <c r="A49" s="74">
        <v>0</v>
      </c>
      <c r="B49" s="44" t="s">
        <v>136</v>
      </c>
      <c r="C49" s="86">
        <v>1401</v>
      </c>
      <c r="D49" s="87" t="s">
        <v>9</v>
      </c>
      <c r="E49" s="88">
        <v>0</v>
      </c>
      <c r="F49" s="162">
        <f t="shared" si="0"/>
        <v>22354.745999999999</v>
      </c>
      <c r="G49" s="162">
        <f t="shared" si="0"/>
        <v>363</v>
      </c>
      <c r="H49" s="162">
        <f t="shared" si="0"/>
        <v>22129.987000000001</v>
      </c>
      <c r="I49" s="162">
        <f t="shared" si="0"/>
        <v>363</v>
      </c>
    </row>
    <row r="50" spans="1:9" x14ac:dyDescent="0.2">
      <c r="A50" s="74">
        <v>0</v>
      </c>
      <c r="B50" s="44" t="s">
        <v>42</v>
      </c>
      <c r="C50" s="86">
        <v>1401</v>
      </c>
      <c r="D50" s="87" t="s">
        <v>9</v>
      </c>
      <c r="E50" s="88">
        <v>500</v>
      </c>
      <c r="F50" s="162">
        <f t="shared" si="0"/>
        <v>22354.745999999999</v>
      </c>
      <c r="G50" s="162">
        <f t="shared" si="0"/>
        <v>363</v>
      </c>
      <c r="H50" s="162">
        <f t="shared" si="0"/>
        <v>22129.987000000001</v>
      </c>
      <c r="I50" s="162">
        <f t="shared" si="0"/>
        <v>363</v>
      </c>
    </row>
    <row r="51" spans="1:9" s="15" customFormat="1" x14ac:dyDescent="0.2">
      <c r="A51" s="74">
        <v>0</v>
      </c>
      <c r="B51" s="44" t="s">
        <v>48</v>
      </c>
      <c r="C51" s="86">
        <v>1401</v>
      </c>
      <c r="D51" s="87" t="s">
        <v>9</v>
      </c>
      <c r="E51" s="88">
        <v>510</v>
      </c>
      <c r="F51" s="162">
        <v>22354.745999999999</v>
      </c>
      <c r="G51" s="162">
        <v>363</v>
      </c>
      <c r="H51" s="162">
        <v>22129.987000000001</v>
      </c>
      <c r="I51" s="162">
        <v>363</v>
      </c>
    </row>
    <row r="52" spans="1:9" x14ac:dyDescent="0.2">
      <c r="A52" s="74">
        <v>0</v>
      </c>
      <c r="B52" s="83" t="s">
        <v>124</v>
      </c>
      <c r="C52" s="84">
        <v>1403</v>
      </c>
      <c r="D52" s="85">
        <v>0</v>
      </c>
      <c r="E52" s="121">
        <v>0</v>
      </c>
      <c r="F52" s="34">
        <f>F53</f>
        <v>16024.120999999999</v>
      </c>
      <c r="G52" s="34">
        <v>0</v>
      </c>
      <c r="H52" s="34">
        <f>H53</f>
        <v>14143.737999999999</v>
      </c>
      <c r="I52" s="34">
        <v>0</v>
      </c>
    </row>
    <row r="53" spans="1:9" s="4" customFormat="1" ht="25.5" x14ac:dyDescent="0.2">
      <c r="A53" s="74">
        <v>0</v>
      </c>
      <c r="B53" s="44" t="s">
        <v>136</v>
      </c>
      <c r="C53" s="86">
        <v>1403</v>
      </c>
      <c r="D53" s="87" t="s">
        <v>9</v>
      </c>
      <c r="E53" s="88">
        <v>0</v>
      </c>
      <c r="F53" s="162">
        <f>F54</f>
        <v>16024.120999999999</v>
      </c>
      <c r="G53" s="162">
        <v>0</v>
      </c>
      <c r="H53" s="162">
        <f>H54</f>
        <v>14143.737999999999</v>
      </c>
      <c r="I53" s="162">
        <v>0</v>
      </c>
    </row>
    <row r="54" spans="1:9" s="4" customFormat="1" x14ac:dyDescent="0.2">
      <c r="A54" s="74">
        <v>0</v>
      </c>
      <c r="B54" s="44" t="s">
        <v>42</v>
      </c>
      <c r="C54" s="86">
        <v>1403</v>
      </c>
      <c r="D54" s="87" t="s">
        <v>9</v>
      </c>
      <c r="E54" s="88">
        <v>500</v>
      </c>
      <c r="F54" s="162">
        <f>F55</f>
        <v>16024.120999999999</v>
      </c>
      <c r="G54" s="162">
        <v>0</v>
      </c>
      <c r="H54" s="162">
        <f>H55</f>
        <v>14143.737999999999</v>
      </c>
      <c r="I54" s="162">
        <v>0</v>
      </c>
    </row>
    <row r="55" spans="1:9" s="4" customFormat="1" x14ac:dyDescent="0.2">
      <c r="A55" s="74">
        <v>0</v>
      </c>
      <c r="B55" s="44" t="s">
        <v>43</v>
      </c>
      <c r="C55" s="86">
        <v>1403</v>
      </c>
      <c r="D55" s="87" t="s">
        <v>9</v>
      </c>
      <c r="E55" s="88">
        <v>540</v>
      </c>
      <c r="F55" s="162">
        <v>16024.120999999999</v>
      </c>
      <c r="G55" s="162">
        <v>0</v>
      </c>
      <c r="H55" s="162">
        <v>14143.737999999999</v>
      </c>
      <c r="I55" s="162">
        <v>0</v>
      </c>
    </row>
    <row r="56" spans="1:9" ht="38.25" x14ac:dyDescent="0.2">
      <c r="A56" s="120">
        <v>938</v>
      </c>
      <c r="B56" s="83" t="s">
        <v>127</v>
      </c>
      <c r="C56" s="84">
        <v>0</v>
      </c>
      <c r="D56" s="85">
        <v>0</v>
      </c>
      <c r="E56" s="121">
        <v>0</v>
      </c>
      <c r="F56" s="34">
        <f>F57+F70+F74+F81+F89+F85+F93+F97+F104+F111+F118+F122</f>
        <v>141089.60799999998</v>
      </c>
      <c r="G56" s="34">
        <f>G57+G70+G74+G81+G89+G85+G93+G97+G104+G111+G118+G122</f>
        <v>35753.508000000002</v>
      </c>
      <c r="H56" s="34">
        <f>H57+H70+H74+H81+H89+H85+H93+H97+H104+H111+H118+H122</f>
        <v>129362.70999999998</v>
      </c>
      <c r="I56" s="34">
        <f>I57+I70+I74+I81+I89+I85+I93+I97+I104+I111+I118+I122</f>
        <v>34355.697</v>
      </c>
    </row>
    <row r="57" spans="1:9" x14ac:dyDescent="0.2">
      <c r="A57" s="74">
        <v>0</v>
      </c>
      <c r="B57" s="83" t="s">
        <v>51</v>
      </c>
      <c r="C57" s="84">
        <v>113</v>
      </c>
      <c r="D57" s="85">
        <v>0</v>
      </c>
      <c r="E57" s="121">
        <v>0</v>
      </c>
      <c r="F57" s="34">
        <f>F58+F67</f>
        <v>32346.276999999998</v>
      </c>
      <c r="G57" s="34">
        <f>G58+G67</f>
        <v>0</v>
      </c>
      <c r="H57" s="34">
        <f>H58+H67</f>
        <v>30784.847000000002</v>
      </c>
      <c r="I57" s="34">
        <f>I58+I67</f>
        <v>0</v>
      </c>
    </row>
    <row r="58" spans="1:9" ht="25.5" x14ac:dyDescent="0.2">
      <c r="A58" s="74">
        <v>0</v>
      </c>
      <c r="B58" s="44" t="s">
        <v>137</v>
      </c>
      <c r="C58" s="86">
        <v>113</v>
      </c>
      <c r="D58" s="87" t="s">
        <v>14</v>
      </c>
      <c r="E58" s="88">
        <v>0</v>
      </c>
      <c r="F58" s="162">
        <f>F59+F61+F63+F65</f>
        <v>4308.1219999999994</v>
      </c>
      <c r="G58" s="162">
        <v>0</v>
      </c>
      <c r="H58" s="162">
        <f>H59+H61+H63+H65</f>
        <v>4120.2169999999996</v>
      </c>
      <c r="I58" s="162">
        <v>0</v>
      </c>
    </row>
    <row r="59" spans="1:9" ht="38.25" x14ac:dyDescent="0.2">
      <c r="A59" s="74">
        <v>0</v>
      </c>
      <c r="B59" s="44" t="s">
        <v>32</v>
      </c>
      <c r="C59" s="86">
        <v>113</v>
      </c>
      <c r="D59" s="87" t="s">
        <v>14</v>
      </c>
      <c r="E59" s="88">
        <v>100</v>
      </c>
      <c r="F59" s="162">
        <f>F60</f>
        <v>1970.135</v>
      </c>
      <c r="G59" s="162">
        <v>0</v>
      </c>
      <c r="H59" s="162">
        <f>H60</f>
        <v>1819.972</v>
      </c>
      <c r="I59" s="162">
        <v>0</v>
      </c>
    </row>
    <row r="60" spans="1:9" x14ac:dyDescent="0.2">
      <c r="A60" s="74">
        <v>0</v>
      </c>
      <c r="B60" s="44" t="s">
        <v>78</v>
      </c>
      <c r="C60" s="86">
        <v>113</v>
      </c>
      <c r="D60" s="87" t="s">
        <v>14</v>
      </c>
      <c r="E60" s="88">
        <v>110</v>
      </c>
      <c r="F60" s="162">
        <v>1970.135</v>
      </c>
      <c r="G60" s="162">
        <v>0</v>
      </c>
      <c r="H60" s="162">
        <v>1819.972</v>
      </c>
      <c r="I60" s="162">
        <v>0</v>
      </c>
    </row>
    <row r="61" spans="1:9" ht="25.5" x14ac:dyDescent="0.2">
      <c r="A61" s="74">
        <v>0</v>
      </c>
      <c r="B61" s="44" t="s">
        <v>34</v>
      </c>
      <c r="C61" s="86">
        <v>113</v>
      </c>
      <c r="D61" s="87" t="s">
        <v>14</v>
      </c>
      <c r="E61" s="88">
        <v>200</v>
      </c>
      <c r="F61" s="162">
        <f>F62</f>
        <v>1963.1849999999999</v>
      </c>
      <c r="G61" s="162">
        <v>0</v>
      </c>
      <c r="H61" s="162">
        <f>H62</f>
        <v>1925.442</v>
      </c>
      <c r="I61" s="162">
        <v>0</v>
      </c>
    </row>
    <row r="62" spans="1:9" ht="25.5" x14ac:dyDescent="0.2">
      <c r="A62" s="74">
        <v>0</v>
      </c>
      <c r="B62" s="44" t="s">
        <v>35</v>
      </c>
      <c r="C62" s="86">
        <v>113</v>
      </c>
      <c r="D62" s="87" t="s">
        <v>14</v>
      </c>
      <c r="E62" s="88">
        <v>240</v>
      </c>
      <c r="F62" s="162">
        <v>1963.1849999999999</v>
      </c>
      <c r="G62" s="162">
        <v>0</v>
      </c>
      <c r="H62" s="162">
        <v>1925.442</v>
      </c>
      <c r="I62" s="162">
        <v>0</v>
      </c>
    </row>
    <row r="63" spans="1:9" x14ac:dyDescent="0.2">
      <c r="A63" s="74"/>
      <c r="B63" s="112" t="s">
        <v>66</v>
      </c>
      <c r="C63" s="86">
        <v>113</v>
      </c>
      <c r="D63" s="87" t="s">
        <v>14</v>
      </c>
      <c r="E63" s="88">
        <v>300</v>
      </c>
      <c r="F63" s="162">
        <f>F64</f>
        <v>2.2919999999999998</v>
      </c>
      <c r="G63" s="162"/>
      <c r="H63" s="162">
        <f>H64</f>
        <v>2.2919999999999998</v>
      </c>
      <c r="I63" s="162"/>
    </row>
    <row r="64" spans="1:9" ht="25.5" x14ac:dyDescent="0.2">
      <c r="A64" s="74"/>
      <c r="B64" s="44" t="s">
        <v>67</v>
      </c>
      <c r="C64" s="86">
        <v>113</v>
      </c>
      <c r="D64" s="87" t="s">
        <v>14</v>
      </c>
      <c r="E64" s="88">
        <v>320</v>
      </c>
      <c r="F64" s="162">
        <v>2.2919999999999998</v>
      </c>
      <c r="G64" s="162"/>
      <c r="H64" s="162">
        <v>2.2919999999999998</v>
      </c>
      <c r="I64" s="162"/>
    </row>
    <row r="65" spans="1:9" x14ac:dyDescent="0.2">
      <c r="A65" s="74">
        <v>0</v>
      </c>
      <c r="B65" s="44" t="s">
        <v>36</v>
      </c>
      <c r="C65" s="86">
        <v>113</v>
      </c>
      <c r="D65" s="87" t="s">
        <v>14</v>
      </c>
      <c r="E65" s="88">
        <v>800</v>
      </c>
      <c r="F65" s="162">
        <f>F66</f>
        <v>372.51</v>
      </c>
      <c r="G65" s="162">
        <v>0</v>
      </c>
      <c r="H65" s="162">
        <f>H66</f>
        <v>372.51100000000002</v>
      </c>
      <c r="I65" s="162">
        <v>0</v>
      </c>
    </row>
    <row r="66" spans="1:9" x14ac:dyDescent="0.2">
      <c r="A66" s="74">
        <v>0</v>
      </c>
      <c r="B66" s="44" t="s">
        <v>37</v>
      </c>
      <c r="C66" s="86">
        <v>113</v>
      </c>
      <c r="D66" s="87" t="s">
        <v>14</v>
      </c>
      <c r="E66" s="88">
        <v>850</v>
      </c>
      <c r="F66" s="162">
        <v>372.51</v>
      </c>
      <c r="G66" s="162">
        <v>0</v>
      </c>
      <c r="H66" s="162">
        <v>372.51100000000002</v>
      </c>
      <c r="I66" s="162">
        <v>0</v>
      </c>
    </row>
    <row r="67" spans="1:9" ht="63.75" x14ac:dyDescent="0.2">
      <c r="A67" s="74">
        <v>0</v>
      </c>
      <c r="B67" s="44" t="s">
        <v>138</v>
      </c>
      <c r="C67" s="86">
        <v>113</v>
      </c>
      <c r="D67" s="87" t="s">
        <v>15</v>
      </c>
      <c r="E67" s="88">
        <v>0</v>
      </c>
      <c r="F67" s="162">
        <f t="shared" ref="F67:I68" si="1">F68</f>
        <v>28038.154999999999</v>
      </c>
      <c r="G67" s="162">
        <f t="shared" si="1"/>
        <v>0</v>
      </c>
      <c r="H67" s="162">
        <f t="shared" si="1"/>
        <v>26664.63</v>
      </c>
      <c r="I67" s="162">
        <f t="shared" si="1"/>
        <v>0</v>
      </c>
    </row>
    <row r="68" spans="1:9" ht="25.5" x14ac:dyDescent="0.2">
      <c r="A68" s="74">
        <v>0</v>
      </c>
      <c r="B68" s="44" t="s">
        <v>53</v>
      </c>
      <c r="C68" s="86">
        <v>113</v>
      </c>
      <c r="D68" s="87" t="s">
        <v>15</v>
      </c>
      <c r="E68" s="88">
        <v>600</v>
      </c>
      <c r="F68" s="162">
        <f t="shared" si="1"/>
        <v>28038.154999999999</v>
      </c>
      <c r="G68" s="162">
        <f t="shared" si="1"/>
        <v>0</v>
      </c>
      <c r="H68" s="162">
        <f t="shared" si="1"/>
        <v>26664.63</v>
      </c>
      <c r="I68" s="162">
        <f t="shared" si="1"/>
        <v>0</v>
      </c>
    </row>
    <row r="69" spans="1:9" s="15" customFormat="1" x14ac:dyDescent="0.2">
      <c r="A69" s="74">
        <v>0</v>
      </c>
      <c r="B69" s="44" t="s">
        <v>54</v>
      </c>
      <c r="C69" s="86">
        <v>113</v>
      </c>
      <c r="D69" s="87" t="s">
        <v>15</v>
      </c>
      <c r="E69" s="88">
        <v>620</v>
      </c>
      <c r="F69" s="162">
        <v>28038.154999999999</v>
      </c>
      <c r="G69" s="162"/>
      <c r="H69" s="162">
        <v>26664.63</v>
      </c>
      <c r="I69" s="162"/>
    </row>
    <row r="70" spans="1:9" x14ac:dyDescent="0.2">
      <c r="A70" s="74">
        <v>0</v>
      </c>
      <c r="B70" s="83" t="s">
        <v>56</v>
      </c>
      <c r="C70" s="84">
        <v>409</v>
      </c>
      <c r="D70" s="85">
        <v>0</v>
      </c>
      <c r="E70" s="121">
        <v>0</v>
      </c>
      <c r="F70" s="34">
        <f>F71</f>
        <v>7146.6109999999999</v>
      </c>
      <c r="G70" s="34">
        <v>0</v>
      </c>
      <c r="H70" s="34">
        <f>H71</f>
        <v>1547.2429999999999</v>
      </c>
      <c r="I70" s="34">
        <v>0</v>
      </c>
    </row>
    <row r="71" spans="1:9" ht="39" customHeight="1" x14ac:dyDescent="0.2">
      <c r="A71" s="74">
        <v>0</v>
      </c>
      <c r="B71" s="44" t="s">
        <v>151</v>
      </c>
      <c r="C71" s="86">
        <v>409</v>
      </c>
      <c r="D71" s="87" t="s">
        <v>17</v>
      </c>
      <c r="E71" s="88">
        <v>0</v>
      </c>
      <c r="F71" s="162">
        <f>F72</f>
        <v>7146.6109999999999</v>
      </c>
      <c r="G71" s="162">
        <v>0</v>
      </c>
      <c r="H71" s="162">
        <f>H72</f>
        <v>1547.2429999999999</v>
      </c>
      <c r="I71" s="162">
        <v>0</v>
      </c>
    </row>
    <row r="72" spans="1:9" ht="25.5" x14ac:dyDescent="0.2">
      <c r="A72" s="74">
        <v>0</v>
      </c>
      <c r="B72" s="44" t="s">
        <v>34</v>
      </c>
      <c r="C72" s="86">
        <v>409</v>
      </c>
      <c r="D72" s="87" t="s">
        <v>17</v>
      </c>
      <c r="E72" s="88">
        <v>200</v>
      </c>
      <c r="F72" s="162">
        <f>F73</f>
        <v>7146.6109999999999</v>
      </c>
      <c r="G72" s="162">
        <v>0</v>
      </c>
      <c r="H72" s="162">
        <f>H73</f>
        <v>1547.2429999999999</v>
      </c>
      <c r="I72" s="162">
        <v>0</v>
      </c>
    </row>
    <row r="73" spans="1:9" ht="25.5" x14ac:dyDescent="0.2">
      <c r="A73" s="74">
        <v>0</v>
      </c>
      <c r="B73" s="44" t="s">
        <v>35</v>
      </c>
      <c r="C73" s="86">
        <v>409</v>
      </c>
      <c r="D73" s="87" t="s">
        <v>17</v>
      </c>
      <c r="E73" s="88">
        <v>240</v>
      </c>
      <c r="F73" s="162">
        <v>7146.6109999999999</v>
      </c>
      <c r="G73" s="162">
        <v>0</v>
      </c>
      <c r="H73" s="162">
        <v>1547.2429999999999</v>
      </c>
      <c r="I73" s="162">
        <v>0</v>
      </c>
    </row>
    <row r="74" spans="1:9" x14ac:dyDescent="0.2">
      <c r="A74" s="74">
        <v>0</v>
      </c>
      <c r="B74" s="83" t="s">
        <v>57</v>
      </c>
      <c r="C74" s="84">
        <v>412</v>
      </c>
      <c r="D74" s="85">
        <v>0</v>
      </c>
      <c r="E74" s="121">
        <v>0</v>
      </c>
      <c r="F74" s="34">
        <f>F78+F75</f>
        <v>620.67600000000004</v>
      </c>
      <c r="G74" s="34">
        <f t="shared" ref="G74:I74" si="2">G78+G75</f>
        <v>45.154000000000003</v>
      </c>
      <c r="H74" s="34">
        <f t="shared" si="2"/>
        <v>620.67600000000004</v>
      </c>
      <c r="I74" s="34">
        <f t="shared" si="2"/>
        <v>45.154000000000003</v>
      </c>
    </row>
    <row r="75" spans="1:9" ht="25.5" x14ac:dyDescent="0.2">
      <c r="A75" s="74"/>
      <c r="B75" s="44" t="s">
        <v>137</v>
      </c>
      <c r="C75" s="86">
        <v>412</v>
      </c>
      <c r="D75" s="87" t="s">
        <v>14</v>
      </c>
      <c r="E75" s="121"/>
      <c r="F75" s="162">
        <f t="shared" ref="F75:I76" si="3">F76</f>
        <v>49.058</v>
      </c>
      <c r="G75" s="162">
        <f t="shared" si="3"/>
        <v>45.154000000000003</v>
      </c>
      <c r="H75" s="162">
        <f t="shared" si="3"/>
        <v>49.058</v>
      </c>
      <c r="I75" s="162">
        <f t="shared" si="3"/>
        <v>45.154000000000003</v>
      </c>
    </row>
    <row r="76" spans="1:9" ht="25.5" x14ac:dyDescent="0.2">
      <c r="A76" s="74"/>
      <c r="B76" s="44" t="s">
        <v>34</v>
      </c>
      <c r="C76" s="86">
        <v>412</v>
      </c>
      <c r="D76" s="87" t="s">
        <v>14</v>
      </c>
      <c r="E76" s="88">
        <v>200</v>
      </c>
      <c r="F76" s="162">
        <f t="shared" si="3"/>
        <v>49.058</v>
      </c>
      <c r="G76" s="162">
        <f t="shared" si="3"/>
        <v>45.154000000000003</v>
      </c>
      <c r="H76" s="162">
        <f t="shared" si="3"/>
        <v>49.058</v>
      </c>
      <c r="I76" s="162">
        <f t="shared" si="3"/>
        <v>45.154000000000003</v>
      </c>
    </row>
    <row r="77" spans="1:9" ht="25.5" x14ac:dyDescent="0.2">
      <c r="A77" s="74"/>
      <c r="B77" s="44" t="s">
        <v>35</v>
      </c>
      <c r="C77" s="86">
        <v>412</v>
      </c>
      <c r="D77" s="87" t="s">
        <v>14</v>
      </c>
      <c r="E77" s="88">
        <v>240</v>
      </c>
      <c r="F77" s="162">
        <v>49.058</v>
      </c>
      <c r="G77" s="162">
        <v>45.154000000000003</v>
      </c>
      <c r="H77" s="162">
        <v>49.058</v>
      </c>
      <c r="I77" s="162">
        <v>45.154000000000003</v>
      </c>
    </row>
    <row r="78" spans="1:9" s="10" customFormat="1" ht="38.25" x14ac:dyDescent="0.2">
      <c r="A78" s="74"/>
      <c r="B78" s="44" t="s">
        <v>153</v>
      </c>
      <c r="C78" s="86">
        <v>412</v>
      </c>
      <c r="D78" s="87">
        <v>1700000000</v>
      </c>
      <c r="E78" s="88"/>
      <c r="F78" s="162">
        <f>F79</f>
        <v>571.61800000000005</v>
      </c>
      <c r="G78" s="162"/>
      <c r="H78" s="162">
        <f>H79</f>
        <v>571.61800000000005</v>
      </c>
      <c r="I78" s="162"/>
    </row>
    <row r="79" spans="1:9" s="10" customFormat="1" ht="25.5" x14ac:dyDescent="0.2">
      <c r="A79" s="74"/>
      <c r="B79" s="44" t="s">
        <v>53</v>
      </c>
      <c r="C79" s="86">
        <v>412</v>
      </c>
      <c r="D79" s="87">
        <v>1700000000</v>
      </c>
      <c r="E79" s="88">
        <v>600</v>
      </c>
      <c r="F79" s="162">
        <f>F80</f>
        <v>571.61800000000005</v>
      </c>
      <c r="G79" s="162"/>
      <c r="H79" s="162">
        <f>H80</f>
        <v>571.61800000000005</v>
      </c>
      <c r="I79" s="162"/>
    </row>
    <row r="80" spans="1:9" s="10" customFormat="1" ht="39" customHeight="1" x14ac:dyDescent="0.2">
      <c r="A80" s="74"/>
      <c r="B80" s="89" t="s">
        <v>129</v>
      </c>
      <c r="C80" s="90">
        <v>412</v>
      </c>
      <c r="D80" s="91">
        <v>1700000000</v>
      </c>
      <c r="E80" s="92">
        <v>630</v>
      </c>
      <c r="F80" s="162">
        <v>571.61800000000005</v>
      </c>
      <c r="G80" s="163"/>
      <c r="H80" s="162">
        <v>571.61800000000005</v>
      </c>
      <c r="I80" s="163"/>
    </row>
    <row r="81" spans="1:9" x14ac:dyDescent="0.2">
      <c r="A81" s="74">
        <v>0</v>
      </c>
      <c r="B81" s="83" t="s">
        <v>59</v>
      </c>
      <c r="C81" s="84">
        <v>501</v>
      </c>
      <c r="D81" s="85">
        <v>0</v>
      </c>
      <c r="E81" s="121">
        <v>0</v>
      </c>
      <c r="F81" s="34">
        <f>F82</f>
        <v>252.042</v>
      </c>
      <c r="G81" s="34">
        <f>G82</f>
        <v>0</v>
      </c>
      <c r="H81" s="34">
        <f>H82</f>
        <v>189.68899999999999</v>
      </c>
      <c r="I81" s="34">
        <f>I82</f>
        <v>0</v>
      </c>
    </row>
    <row r="82" spans="1:9" ht="25.5" x14ac:dyDescent="0.2">
      <c r="A82" s="74">
        <v>0</v>
      </c>
      <c r="B82" s="44" t="s">
        <v>137</v>
      </c>
      <c r="C82" s="86">
        <v>501</v>
      </c>
      <c r="D82" s="87" t="s">
        <v>14</v>
      </c>
      <c r="E82" s="88">
        <v>0</v>
      </c>
      <c r="F82" s="162">
        <f>F83</f>
        <v>252.042</v>
      </c>
      <c r="G82" s="162">
        <v>0</v>
      </c>
      <c r="H82" s="162">
        <f>H83</f>
        <v>189.68899999999999</v>
      </c>
      <c r="I82" s="162">
        <v>0</v>
      </c>
    </row>
    <row r="83" spans="1:9" ht="25.5" x14ac:dyDescent="0.2">
      <c r="A83" s="74">
        <v>0</v>
      </c>
      <c r="B83" s="44" t="s">
        <v>34</v>
      </c>
      <c r="C83" s="86">
        <v>501</v>
      </c>
      <c r="D83" s="87" t="s">
        <v>14</v>
      </c>
      <c r="E83" s="88">
        <v>200</v>
      </c>
      <c r="F83" s="162">
        <f>F84</f>
        <v>252.042</v>
      </c>
      <c r="G83" s="162">
        <v>0</v>
      </c>
      <c r="H83" s="162">
        <f>H84</f>
        <v>189.68899999999999</v>
      </c>
      <c r="I83" s="162">
        <v>0</v>
      </c>
    </row>
    <row r="84" spans="1:9" ht="25.5" x14ac:dyDescent="0.2">
      <c r="A84" s="74">
        <v>0</v>
      </c>
      <c r="B84" s="44" t="s">
        <v>35</v>
      </c>
      <c r="C84" s="86">
        <v>501</v>
      </c>
      <c r="D84" s="87" t="s">
        <v>14</v>
      </c>
      <c r="E84" s="88">
        <v>240</v>
      </c>
      <c r="F84" s="162">
        <v>252.042</v>
      </c>
      <c r="G84" s="162">
        <v>0</v>
      </c>
      <c r="H84" s="162">
        <v>189.68899999999999</v>
      </c>
      <c r="I84" s="162">
        <v>0</v>
      </c>
    </row>
    <row r="85" spans="1:9" s="10" customFormat="1" x14ac:dyDescent="0.2">
      <c r="A85" s="74"/>
      <c r="B85" s="83" t="s">
        <v>98</v>
      </c>
      <c r="C85" s="84">
        <v>503</v>
      </c>
      <c r="D85" s="85"/>
      <c r="E85" s="121"/>
      <c r="F85" s="34">
        <f t="shared" ref="F85:I86" si="4">F86</f>
        <v>11486.228999999999</v>
      </c>
      <c r="G85" s="34">
        <f t="shared" si="4"/>
        <v>0</v>
      </c>
      <c r="H85" s="34">
        <f t="shared" si="4"/>
        <v>11486.228999999999</v>
      </c>
      <c r="I85" s="34">
        <f t="shared" si="4"/>
        <v>0</v>
      </c>
    </row>
    <row r="86" spans="1:9" s="10" customFormat="1" ht="38.25" x14ac:dyDescent="0.2">
      <c r="A86" s="74"/>
      <c r="B86" s="44" t="s">
        <v>154</v>
      </c>
      <c r="C86" s="86">
        <v>503</v>
      </c>
      <c r="D86" s="87">
        <v>4000000000</v>
      </c>
      <c r="E86" s="88"/>
      <c r="F86" s="162">
        <f t="shared" si="4"/>
        <v>11486.228999999999</v>
      </c>
      <c r="G86" s="162">
        <f t="shared" si="4"/>
        <v>0</v>
      </c>
      <c r="H86" s="162">
        <f t="shared" si="4"/>
        <v>11486.228999999999</v>
      </c>
      <c r="I86" s="162">
        <f t="shared" si="4"/>
        <v>0</v>
      </c>
    </row>
    <row r="87" spans="1:9" s="10" customFormat="1" ht="25.5" x14ac:dyDescent="0.2">
      <c r="A87" s="74"/>
      <c r="B87" s="44" t="s">
        <v>34</v>
      </c>
      <c r="C87" s="86">
        <v>503</v>
      </c>
      <c r="D87" s="87">
        <v>4000000000</v>
      </c>
      <c r="E87" s="88">
        <v>200</v>
      </c>
      <c r="F87" s="162">
        <f t="shared" ref="F87:I87" si="5">F88</f>
        <v>11486.228999999999</v>
      </c>
      <c r="G87" s="162">
        <f t="shared" si="5"/>
        <v>0</v>
      </c>
      <c r="H87" s="162">
        <f t="shared" si="5"/>
        <v>11486.228999999999</v>
      </c>
      <c r="I87" s="162">
        <f t="shared" si="5"/>
        <v>0</v>
      </c>
    </row>
    <row r="88" spans="1:9" s="10" customFormat="1" ht="25.5" x14ac:dyDescent="0.2">
      <c r="A88" s="74"/>
      <c r="B88" s="44" t="s">
        <v>35</v>
      </c>
      <c r="C88" s="86">
        <v>503</v>
      </c>
      <c r="D88" s="87">
        <v>4000000000</v>
      </c>
      <c r="E88" s="88">
        <v>240</v>
      </c>
      <c r="F88" s="162">
        <v>11486.228999999999</v>
      </c>
      <c r="G88" s="162"/>
      <c r="H88" s="162">
        <v>11486.228999999999</v>
      </c>
      <c r="I88" s="162"/>
    </row>
    <row r="89" spans="1:9" s="10" customFormat="1" x14ac:dyDescent="0.2">
      <c r="A89" s="74"/>
      <c r="B89" s="83" t="s">
        <v>162</v>
      </c>
      <c r="C89" s="84">
        <v>605</v>
      </c>
      <c r="D89" s="85"/>
      <c r="E89" s="121"/>
      <c r="F89" s="34">
        <f t="shared" ref="F89:I91" si="6">F90</f>
        <v>1647.21</v>
      </c>
      <c r="G89" s="34">
        <f t="shared" si="6"/>
        <v>1000</v>
      </c>
      <c r="H89" s="34">
        <f t="shared" si="6"/>
        <v>1647.21</v>
      </c>
      <c r="I89" s="34">
        <f t="shared" si="6"/>
        <v>1000</v>
      </c>
    </row>
    <row r="90" spans="1:9" s="10" customFormat="1" ht="25.5" x14ac:dyDescent="0.2">
      <c r="A90" s="74"/>
      <c r="B90" s="44" t="s">
        <v>137</v>
      </c>
      <c r="C90" s="86">
        <v>605</v>
      </c>
      <c r="D90" s="87">
        <v>200000000</v>
      </c>
      <c r="E90" s="88"/>
      <c r="F90" s="162">
        <f t="shared" si="6"/>
        <v>1647.21</v>
      </c>
      <c r="G90" s="162">
        <f t="shared" si="6"/>
        <v>1000</v>
      </c>
      <c r="H90" s="162">
        <f t="shared" si="6"/>
        <v>1647.21</v>
      </c>
      <c r="I90" s="162">
        <f t="shared" si="6"/>
        <v>1000</v>
      </c>
    </row>
    <row r="91" spans="1:9" s="10" customFormat="1" ht="25.5" x14ac:dyDescent="0.2">
      <c r="A91" s="74"/>
      <c r="B91" s="44" t="s">
        <v>34</v>
      </c>
      <c r="C91" s="86">
        <v>605</v>
      </c>
      <c r="D91" s="87">
        <v>200000000</v>
      </c>
      <c r="E91" s="88">
        <v>200</v>
      </c>
      <c r="F91" s="162">
        <f t="shared" si="6"/>
        <v>1647.21</v>
      </c>
      <c r="G91" s="162">
        <f t="shared" si="6"/>
        <v>1000</v>
      </c>
      <c r="H91" s="162">
        <f t="shared" si="6"/>
        <v>1647.21</v>
      </c>
      <c r="I91" s="162">
        <f t="shared" si="6"/>
        <v>1000</v>
      </c>
    </row>
    <row r="92" spans="1:9" s="10" customFormat="1" ht="25.5" x14ac:dyDescent="0.2">
      <c r="A92" s="74"/>
      <c r="B92" s="44" t="s">
        <v>35</v>
      </c>
      <c r="C92" s="86">
        <v>605</v>
      </c>
      <c r="D92" s="87">
        <v>200000000</v>
      </c>
      <c r="E92" s="88">
        <v>240</v>
      </c>
      <c r="F92" s="162">
        <v>1647.21</v>
      </c>
      <c r="G92" s="162">
        <v>1000</v>
      </c>
      <c r="H92" s="162">
        <v>1647.21</v>
      </c>
      <c r="I92" s="162">
        <v>1000</v>
      </c>
    </row>
    <row r="93" spans="1:9" x14ac:dyDescent="0.2">
      <c r="A93" s="74">
        <v>0</v>
      </c>
      <c r="B93" s="83" t="s">
        <v>94</v>
      </c>
      <c r="C93" s="84">
        <v>707</v>
      </c>
      <c r="D93" s="85">
        <v>0</v>
      </c>
      <c r="E93" s="121">
        <v>0</v>
      </c>
      <c r="F93" s="34">
        <f t="shared" ref="F93:I95" si="7">F94</f>
        <v>1560.2940000000001</v>
      </c>
      <c r="G93" s="34">
        <f t="shared" si="7"/>
        <v>204.45500000000001</v>
      </c>
      <c r="H93" s="34">
        <f t="shared" si="7"/>
        <v>1496.116</v>
      </c>
      <c r="I93" s="34">
        <f t="shared" si="7"/>
        <v>204.45500000000001</v>
      </c>
    </row>
    <row r="94" spans="1:9" ht="25.5" x14ac:dyDescent="0.2">
      <c r="A94" s="74">
        <v>0</v>
      </c>
      <c r="B94" s="44" t="s">
        <v>140</v>
      </c>
      <c r="C94" s="86">
        <v>707</v>
      </c>
      <c r="D94" s="87" t="s">
        <v>19</v>
      </c>
      <c r="E94" s="88">
        <v>0</v>
      </c>
      <c r="F94" s="162">
        <f t="shared" si="7"/>
        <v>1560.2940000000001</v>
      </c>
      <c r="G94" s="162">
        <f t="shared" si="7"/>
        <v>204.45500000000001</v>
      </c>
      <c r="H94" s="162">
        <f t="shared" si="7"/>
        <v>1496.116</v>
      </c>
      <c r="I94" s="162">
        <f t="shared" si="7"/>
        <v>204.45500000000001</v>
      </c>
    </row>
    <row r="95" spans="1:9" ht="25.5" x14ac:dyDescent="0.2">
      <c r="A95" s="74">
        <v>0</v>
      </c>
      <c r="B95" s="44" t="s">
        <v>53</v>
      </c>
      <c r="C95" s="86">
        <v>707</v>
      </c>
      <c r="D95" s="87" t="s">
        <v>19</v>
      </c>
      <c r="E95" s="88">
        <v>600</v>
      </c>
      <c r="F95" s="162">
        <f t="shared" si="7"/>
        <v>1560.2940000000001</v>
      </c>
      <c r="G95" s="162">
        <f t="shared" si="7"/>
        <v>204.45500000000001</v>
      </c>
      <c r="H95" s="162">
        <f t="shared" si="7"/>
        <v>1496.116</v>
      </c>
      <c r="I95" s="162">
        <f t="shared" si="7"/>
        <v>204.45500000000001</v>
      </c>
    </row>
    <row r="96" spans="1:9" x14ac:dyDescent="0.2">
      <c r="A96" s="74">
        <v>0</v>
      </c>
      <c r="B96" s="44" t="s">
        <v>54</v>
      </c>
      <c r="C96" s="86">
        <v>707</v>
      </c>
      <c r="D96" s="87" t="s">
        <v>19</v>
      </c>
      <c r="E96" s="88">
        <v>620</v>
      </c>
      <c r="F96" s="162">
        <v>1560.2940000000001</v>
      </c>
      <c r="G96" s="162">
        <v>204.45500000000001</v>
      </c>
      <c r="H96" s="162">
        <v>1496.116</v>
      </c>
      <c r="I96" s="162">
        <v>204.45500000000001</v>
      </c>
    </row>
    <row r="97" spans="1:9" x14ac:dyDescent="0.2">
      <c r="A97" s="74">
        <v>0</v>
      </c>
      <c r="B97" s="83" t="s">
        <v>62</v>
      </c>
      <c r="C97" s="84">
        <v>801</v>
      </c>
      <c r="D97" s="85">
        <v>0</v>
      </c>
      <c r="E97" s="121">
        <v>0</v>
      </c>
      <c r="F97" s="34">
        <f>F98+F101</f>
        <v>46827.116000000002</v>
      </c>
      <c r="G97" s="34">
        <f>G98+G101</f>
        <v>189.99</v>
      </c>
      <c r="H97" s="34">
        <f>H98+H101</f>
        <v>44163.294999999998</v>
      </c>
      <c r="I97" s="34">
        <f>I98+I101</f>
        <v>189.99</v>
      </c>
    </row>
    <row r="98" spans="1:9" ht="25.5" x14ac:dyDescent="0.2">
      <c r="A98" s="74">
        <v>0</v>
      </c>
      <c r="B98" s="44" t="s">
        <v>140</v>
      </c>
      <c r="C98" s="86">
        <v>801</v>
      </c>
      <c r="D98" s="87" t="s">
        <v>19</v>
      </c>
      <c r="E98" s="88">
        <v>0</v>
      </c>
      <c r="F98" s="162">
        <f t="shared" ref="F98:I99" si="8">F99</f>
        <v>43877.997000000003</v>
      </c>
      <c r="G98" s="162">
        <f t="shared" si="8"/>
        <v>189.99</v>
      </c>
      <c r="H98" s="162">
        <f t="shared" si="8"/>
        <v>41214.175999999999</v>
      </c>
      <c r="I98" s="162">
        <f t="shared" si="8"/>
        <v>189.99</v>
      </c>
    </row>
    <row r="99" spans="1:9" ht="25.5" x14ac:dyDescent="0.2">
      <c r="A99" s="74">
        <v>0</v>
      </c>
      <c r="B99" s="44" t="s">
        <v>53</v>
      </c>
      <c r="C99" s="86">
        <v>801</v>
      </c>
      <c r="D99" s="87" t="s">
        <v>19</v>
      </c>
      <c r="E99" s="88">
        <v>600</v>
      </c>
      <c r="F99" s="162">
        <f t="shared" si="8"/>
        <v>43877.997000000003</v>
      </c>
      <c r="G99" s="162">
        <f t="shared" si="8"/>
        <v>189.99</v>
      </c>
      <c r="H99" s="162">
        <f t="shared" si="8"/>
        <v>41214.175999999999</v>
      </c>
      <c r="I99" s="162">
        <f t="shared" si="8"/>
        <v>189.99</v>
      </c>
    </row>
    <row r="100" spans="1:9" s="15" customFormat="1" x14ac:dyDescent="0.2">
      <c r="A100" s="74">
        <v>0</v>
      </c>
      <c r="B100" s="44" t="s">
        <v>54</v>
      </c>
      <c r="C100" s="86">
        <v>801</v>
      </c>
      <c r="D100" s="87" t="s">
        <v>19</v>
      </c>
      <c r="E100" s="88">
        <v>620</v>
      </c>
      <c r="F100" s="162">
        <v>43877.997000000003</v>
      </c>
      <c r="G100" s="162">
        <v>189.99</v>
      </c>
      <c r="H100" s="162">
        <v>41214.175999999999</v>
      </c>
      <c r="I100" s="162">
        <v>189.99</v>
      </c>
    </row>
    <row r="101" spans="1:9" s="15" customFormat="1" ht="38.25" x14ac:dyDescent="0.2">
      <c r="A101" s="74"/>
      <c r="B101" s="44" t="s">
        <v>155</v>
      </c>
      <c r="C101" s="86">
        <v>801</v>
      </c>
      <c r="D101" s="87">
        <v>4800000000</v>
      </c>
      <c r="E101" s="88">
        <v>0</v>
      </c>
      <c r="F101" s="162">
        <f>F102</f>
        <v>2949.1190000000001</v>
      </c>
      <c r="G101" s="162"/>
      <c r="H101" s="162">
        <f>H102</f>
        <v>2949.1190000000001</v>
      </c>
      <c r="I101" s="162"/>
    </row>
    <row r="102" spans="1:9" s="15" customFormat="1" ht="25.5" x14ac:dyDescent="0.2">
      <c r="A102" s="74"/>
      <c r="B102" s="44" t="s">
        <v>53</v>
      </c>
      <c r="C102" s="86">
        <v>801</v>
      </c>
      <c r="D102" s="87">
        <v>4800000000</v>
      </c>
      <c r="E102" s="88">
        <v>600</v>
      </c>
      <c r="F102" s="162">
        <f>F103</f>
        <v>2949.1190000000001</v>
      </c>
      <c r="G102" s="162"/>
      <c r="H102" s="162">
        <f>H103</f>
        <v>2949.1190000000001</v>
      </c>
      <c r="I102" s="162"/>
    </row>
    <row r="103" spans="1:9" s="15" customFormat="1" x14ac:dyDescent="0.2">
      <c r="A103" s="74"/>
      <c r="B103" s="44" t="s">
        <v>54</v>
      </c>
      <c r="C103" s="86">
        <v>801</v>
      </c>
      <c r="D103" s="87">
        <v>4800000000</v>
      </c>
      <c r="E103" s="88">
        <v>620</v>
      </c>
      <c r="F103" s="162">
        <v>2949.1190000000001</v>
      </c>
      <c r="G103" s="162"/>
      <c r="H103" s="162">
        <v>2949.1190000000001</v>
      </c>
      <c r="I103" s="162"/>
    </row>
    <row r="104" spans="1:9" s="73" customFormat="1" x14ac:dyDescent="0.2">
      <c r="A104" s="120"/>
      <c r="B104" s="83" t="s">
        <v>64</v>
      </c>
      <c r="C104" s="84">
        <v>1003</v>
      </c>
      <c r="D104" s="85"/>
      <c r="E104" s="121"/>
      <c r="F104" s="34">
        <f>F105+F108</f>
        <v>5923.5789999999997</v>
      </c>
      <c r="G104" s="34">
        <f>G105+G108</f>
        <v>5863.6530000000002</v>
      </c>
      <c r="H104" s="34">
        <f>H105+H108</f>
        <v>5923.5789999999997</v>
      </c>
      <c r="I104" s="34">
        <f>I105+I108</f>
        <v>5863.6530000000002</v>
      </c>
    </row>
    <row r="105" spans="1:9" s="73" customFormat="1" ht="25.5" x14ac:dyDescent="0.2">
      <c r="A105" s="120"/>
      <c r="B105" s="44" t="s">
        <v>137</v>
      </c>
      <c r="C105" s="86">
        <v>1003</v>
      </c>
      <c r="D105" s="87">
        <v>200000000</v>
      </c>
      <c r="E105" s="88"/>
      <c r="F105" s="162">
        <f t="shared" ref="F105:I106" si="9">F106</f>
        <v>1732.962</v>
      </c>
      <c r="G105" s="162">
        <f t="shared" si="9"/>
        <v>1732.962</v>
      </c>
      <c r="H105" s="162">
        <f t="shared" si="9"/>
        <v>1732.962</v>
      </c>
      <c r="I105" s="162">
        <f t="shared" si="9"/>
        <v>1732.962</v>
      </c>
    </row>
    <row r="106" spans="1:9" s="73" customFormat="1" x14ac:dyDescent="0.2">
      <c r="A106" s="120"/>
      <c r="B106" s="44" t="s">
        <v>66</v>
      </c>
      <c r="C106" s="86">
        <v>1003</v>
      </c>
      <c r="D106" s="87">
        <v>200000000</v>
      </c>
      <c r="E106" s="88">
        <v>300</v>
      </c>
      <c r="F106" s="162">
        <f t="shared" si="9"/>
        <v>1732.962</v>
      </c>
      <c r="G106" s="162">
        <f t="shared" si="9"/>
        <v>1732.962</v>
      </c>
      <c r="H106" s="162">
        <f t="shared" si="9"/>
        <v>1732.962</v>
      </c>
      <c r="I106" s="162">
        <f t="shared" si="9"/>
        <v>1732.962</v>
      </c>
    </row>
    <row r="107" spans="1:9" s="73" customFormat="1" ht="25.5" x14ac:dyDescent="0.2">
      <c r="A107" s="120"/>
      <c r="B107" s="44" t="s">
        <v>67</v>
      </c>
      <c r="C107" s="86">
        <v>1003</v>
      </c>
      <c r="D107" s="87">
        <v>200000000</v>
      </c>
      <c r="E107" s="88">
        <v>320</v>
      </c>
      <c r="F107" s="162">
        <v>1732.962</v>
      </c>
      <c r="G107" s="162">
        <v>1732.962</v>
      </c>
      <c r="H107" s="162">
        <v>1732.962</v>
      </c>
      <c r="I107" s="162">
        <v>1732.962</v>
      </c>
    </row>
    <row r="108" spans="1:9" s="15" customFormat="1" ht="25.5" x14ac:dyDescent="0.2">
      <c r="A108" s="74"/>
      <c r="B108" s="44" t="s">
        <v>163</v>
      </c>
      <c r="C108" s="86">
        <v>1003</v>
      </c>
      <c r="D108" s="87">
        <v>4400000000</v>
      </c>
      <c r="E108" s="88"/>
      <c r="F108" s="162">
        <f t="shared" ref="F108:I109" si="10">F109</f>
        <v>4190.6170000000002</v>
      </c>
      <c r="G108" s="162">
        <f t="shared" si="10"/>
        <v>4130.6909999999998</v>
      </c>
      <c r="H108" s="162">
        <f t="shared" si="10"/>
        <v>4190.6170000000002</v>
      </c>
      <c r="I108" s="162">
        <f t="shared" si="10"/>
        <v>4130.6909999999998</v>
      </c>
    </row>
    <row r="109" spans="1:9" s="15" customFormat="1" x14ac:dyDescent="0.2">
      <c r="A109" s="74"/>
      <c r="B109" s="44" t="s">
        <v>66</v>
      </c>
      <c r="C109" s="86">
        <v>1003</v>
      </c>
      <c r="D109" s="87">
        <v>4400000000</v>
      </c>
      <c r="E109" s="88">
        <v>300</v>
      </c>
      <c r="F109" s="162">
        <f t="shared" si="10"/>
        <v>4190.6170000000002</v>
      </c>
      <c r="G109" s="162">
        <f t="shared" si="10"/>
        <v>4130.6909999999998</v>
      </c>
      <c r="H109" s="162">
        <f t="shared" si="10"/>
        <v>4190.6170000000002</v>
      </c>
      <c r="I109" s="162">
        <f t="shared" si="10"/>
        <v>4130.6909999999998</v>
      </c>
    </row>
    <row r="110" spans="1:9" s="15" customFormat="1" ht="25.5" x14ac:dyDescent="0.2">
      <c r="A110" s="74"/>
      <c r="B110" s="44" t="s">
        <v>67</v>
      </c>
      <c r="C110" s="86">
        <v>1003</v>
      </c>
      <c r="D110" s="87">
        <v>4400000000</v>
      </c>
      <c r="E110" s="88">
        <v>320</v>
      </c>
      <c r="F110" s="162">
        <v>4190.6170000000002</v>
      </c>
      <c r="G110" s="162">
        <v>4130.6909999999998</v>
      </c>
      <c r="H110" s="162">
        <v>4190.6170000000002</v>
      </c>
      <c r="I110" s="162">
        <v>4130.6909999999998</v>
      </c>
    </row>
    <row r="111" spans="1:9" x14ac:dyDescent="0.2">
      <c r="A111" s="74"/>
      <c r="B111" s="83" t="s">
        <v>68</v>
      </c>
      <c r="C111" s="84">
        <v>1004</v>
      </c>
      <c r="D111" s="87"/>
      <c r="E111" s="88"/>
      <c r="F111" s="34">
        <f>F112+F115</f>
        <v>28181.114000000001</v>
      </c>
      <c r="G111" s="34">
        <f>G112+G115</f>
        <v>27868.296000000002</v>
      </c>
      <c r="H111" s="34">
        <f>H112+H115</f>
        <v>26783.277999999998</v>
      </c>
      <c r="I111" s="34">
        <f>I112+I115</f>
        <v>26470.485000000001</v>
      </c>
    </row>
    <row r="112" spans="1:9" ht="15" customHeight="1" x14ac:dyDescent="0.2">
      <c r="A112" s="74"/>
      <c r="B112" s="44" t="s">
        <v>141</v>
      </c>
      <c r="C112" s="86">
        <v>1004</v>
      </c>
      <c r="D112" s="87" t="s">
        <v>22</v>
      </c>
      <c r="E112" s="88">
        <v>0</v>
      </c>
      <c r="F112" s="162">
        <f>F113</f>
        <v>791.34299999999996</v>
      </c>
      <c r="G112" s="162">
        <f>G113</f>
        <v>478.52499999999998</v>
      </c>
      <c r="H112" s="162">
        <f>H113</f>
        <v>791.28</v>
      </c>
      <c r="I112" s="162">
        <f>I113</f>
        <v>478.48700000000002</v>
      </c>
    </row>
    <row r="113" spans="1:9" x14ac:dyDescent="0.2">
      <c r="A113" s="74"/>
      <c r="B113" s="44" t="s">
        <v>66</v>
      </c>
      <c r="C113" s="86">
        <v>1004</v>
      </c>
      <c r="D113" s="87" t="s">
        <v>22</v>
      </c>
      <c r="E113" s="88">
        <v>300</v>
      </c>
      <c r="F113" s="162">
        <f t="shared" ref="F113:I113" si="11">F114</f>
        <v>791.34299999999996</v>
      </c>
      <c r="G113" s="162">
        <f t="shared" si="11"/>
        <v>478.52499999999998</v>
      </c>
      <c r="H113" s="162">
        <f t="shared" si="11"/>
        <v>791.28</v>
      </c>
      <c r="I113" s="162">
        <f t="shared" si="11"/>
        <v>478.48700000000002</v>
      </c>
    </row>
    <row r="114" spans="1:9" ht="25.5" x14ac:dyDescent="0.2">
      <c r="A114" s="74"/>
      <c r="B114" s="44" t="s">
        <v>67</v>
      </c>
      <c r="C114" s="86">
        <v>1004</v>
      </c>
      <c r="D114" s="87" t="s">
        <v>22</v>
      </c>
      <c r="E114" s="88">
        <v>320</v>
      </c>
      <c r="F114" s="162">
        <v>791.34299999999996</v>
      </c>
      <c r="G114" s="162">
        <v>478.52499999999998</v>
      </c>
      <c r="H114" s="162">
        <v>791.28</v>
      </c>
      <c r="I114" s="162">
        <v>478.48700000000002</v>
      </c>
    </row>
    <row r="115" spans="1:9" ht="25.5" x14ac:dyDescent="0.2">
      <c r="A115" s="74"/>
      <c r="B115" s="44" t="s">
        <v>137</v>
      </c>
      <c r="C115" s="86">
        <v>1004</v>
      </c>
      <c r="D115" s="87">
        <v>200000000</v>
      </c>
      <c r="E115" s="88"/>
      <c r="F115" s="162">
        <f t="shared" ref="F115:I115" si="12">F116</f>
        <v>27389.771000000001</v>
      </c>
      <c r="G115" s="162">
        <f t="shared" si="12"/>
        <v>27389.771000000001</v>
      </c>
      <c r="H115" s="162">
        <f t="shared" si="12"/>
        <v>25991.998</v>
      </c>
      <c r="I115" s="162">
        <f t="shared" si="12"/>
        <v>25991.998</v>
      </c>
    </row>
    <row r="116" spans="1:9" ht="25.5" x14ac:dyDescent="0.2">
      <c r="A116" s="74"/>
      <c r="B116" s="44" t="s">
        <v>70</v>
      </c>
      <c r="C116" s="86" t="s">
        <v>93</v>
      </c>
      <c r="D116" s="87">
        <v>200000000</v>
      </c>
      <c r="E116" s="88">
        <v>400</v>
      </c>
      <c r="F116" s="162">
        <f>F117</f>
        <v>27389.771000000001</v>
      </c>
      <c r="G116" s="162">
        <f>G117</f>
        <v>27389.771000000001</v>
      </c>
      <c r="H116" s="162">
        <f>H117</f>
        <v>25991.998</v>
      </c>
      <c r="I116" s="162">
        <f>I117</f>
        <v>25991.998</v>
      </c>
    </row>
    <row r="117" spans="1:9" x14ac:dyDescent="0.2">
      <c r="A117" s="74"/>
      <c r="B117" s="44" t="s">
        <v>102</v>
      </c>
      <c r="C117" s="86" t="s">
        <v>93</v>
      </c>
      <c r="D117" s="87">
        <v>200000000</v>
      </c>
      <c r="E117" s="88">
        <v>410</v>
      </c>
      <c r="F117" s="162">
        <v>27389.771000000001</v>
      </c>
      <c r="G117" s="162">
        <v>27389.771000000001</v>
      </c>
      <c r="H117" s="162">
        <v>25991.998</v>
      </c>
      <c r="I117" s="162">
        <v>25991.998</v>
      </c>
    </row>
    <row r="118" spans="1:9" x14ac:dyDescent="0.2">
      <c r="A118" s="120"/>
      <c r="B118" s="83" t="s">
        <v>112</v>
      </c>
      <c r="C118" s="84">
        <v>1006</v>
      </c>
      <c r="D118" s="85"/>
      <c r="E118" s="121"/>
      <c r="F118" s="34">
        <f t="shared" ref="F118:I120" si="13">F119</f>
        <v>727.98699999999997</v>
      </c>
      <c r="G118" s="34">
        <f t="shared" si="13"/>
        <v>581.96</v>
      </c>
      <c r="H118" s="34">
        <f t="shared" si="13"/>
        <v>727.98699999999997</v>
      </c>
      <c r="I118" s="34">
        <f t="shared" si="13"/>
        <v>581.96</v>
      </c>
    </row>
    <row r="119" spans="1:9" ht="38.25" x14ac:dyDescent="0.2">
      <c r="A119" s="74"/>
      <c r="B119" s="44" t="s">
        <v>142</v>
      </c>
      <c r="C119" s="86">
        <v>1006</v>
      </c>
      <c r="D119" s="87">
        <v>4300000000</v>
      </c>
      <c r="E119" s="88"/>
      <c r="F119" s="162">
        <f t="shared" si="13"/>
        <v>727.98699999999997</v>
      </c>
      <c r="G119" s="162">
        <f t="shared" si="13"/>
        <v>581.96</v>
      </c>
      <c r="H119" s="162">
        <f t="shared" si="13"/>
        <v>727.98699999999997</v>
      </c>
      <c r="I119" s="162">
        <f t="shared" si="13"/>
        <v>581.96</v>
      </c>
    </row>
    <row r="120" spans="1:9" ht="25.5" x14ac:dyDescent="0.2">
      <c r="A120" s="74"/>
      <c r="B120" s="44" t="s">
        <v>53</v>
      </c>
      <c r="C120" s="86">
        <v>1006</v>
      </c>
      <c r="D120" s="87">
        <v>4300000000</v>
      </c>
      <c r="E120" s="88">
        <v>600</v>
      </c>
      <c r="F120" s="162">
        <f t="shared" si="13"/>
        <v>727.98699999999997</v>
      </c>
      <c r="G120" s="162">
        <f t="shared" si="13"/>
        <v>581.96</v>
      </c>
      <c r="H120" s="162">
        <f t="shared" si="13"/>
        <v>727.98699999999997</v>
      </c>
      <c r="I120" s="162">
        <f t="shared" si="13"/>
        <v>581.96</v>
      </c>
    </row>
    <row r="121" spans="1:9" x14ac:dyDescent="0.2">
      <c r="A121" s="74"/>
      <c r="B121" s="44" t="s">
        <v>54</v>
      </c>
      <c r="C121" s="86">
        <v>1006</v>
      </c>
      <c r="D121" s="87">
        <v>4300000000</v>
      </c>
      <c r="E121" s="88">
        <v>620</v>
      </c>
      <c r="F121" s="162">
        <v>727.98699999999997</v>
      </c>
      <c r="G121" s="162">
        <v>581.96</v>
      </c>
      <c r="H121" s="162">
        <v>727.98699999999997</v>
      </c>
      <c r="I121" s="162">
        <v>581.96</v>
      </c>
    </row>
    <row r="122" spans="1:9" x14ac:dyDescent="0.2">
      <c r="A122" s="74">
        <v>0</v>
      </c>
      <c r="B122" s="83" t="s">
        <v>74</v>
      </c>
      <c r="C122" s="84">
        <v>1101</v>
      </c>
      <c r="D122" s="85"/>
      <c r="E122" s="121">
        <v>0</v>
      </c>
      <c r="F122" s="34">
        <f>F123+F126</f>
        <v>4370.473</v>
      </c>
      <c r="G122" s="34">
        <f>G123</f>
        <v>0</v>
      </c>
      <c r="H122" s="34">
        <f>H123+H126</f>
        <v>3992.5609999999997</v>
      </c>
      <c r="I122" s="34">
        <f>I123</f>
        <v>0</v>
      </c>
    </row>
    <row r="123" spans="1:9" ht="25.5" x14ac:dyDescent="0.2">
      <c r="A123" s="74">
        <v>0</v>
      </c>
      <c r="B123" s="44" t="s">
        <v>140</v>
      </c>
      <c r="C123" s="86">
        <v>1101</v>
      </c>
      <c r="D123" s="87" t="s">
        <v>19</v>
      </c>
      <c r="E123" s="88">
        <v>0</v>
      </c>
      <c r="F123" s="162">
        <f>F124</f>
        <v>1614.5429999999999</v>
      </c>
      <c r="G123" s="162">
        <f>G124</f>
        <v>0</v>
      </c>
      <c r="H123" s="162">
        <f>H124</f>
        <v>1323.079</v>
      </c>
      <c r="I123" s="162">
        <f>I124</f>
        <v>0</v>
      </c>
    </row>
    <row r="124" spans="1:9" ht="25.5" x14ac:dyDescent="0.2">
      <c r="A124" s="74">
        <v>0</v>
      </c>
      <c r="B124" s="44" t="s">
        <v>53</v>
      </c>
      <c r="C124" s="86">
        <v>1101</v>
      </c>
      <c r="D124" s="87">
        <v>500000000</v>
      </c>
      <c r="E124" s="88">
        <v>600</v>
      </c>
      <c r="F124" s="162">
        <f>F125</f>
        <v>1614.5429999999999</v>
      </c>
      <c r="G124" s="162">
        <v>0</v>
      </c>
      <c r="H124" s="162">
        <f>H125</f>
        <v>1323.079</v>
      </c>
      <c r="I124" s="162">
        <v>0</v>
      </c>
    </row>
    <row r="125" spans="1:9" x14ac:dyDescent="0.2">
      <c r="A125" s="74">
        <v>0</v>
      </c>
      <c r="B125" s="44" t="s">
        <v>54</v>
      </c>
      <c r="C125" s="86">
        <v>1101</v>
      </c>
      <c r="D125" s="87">
        <v>500000000</v>
      </c>
      <c r="E125" s="88">
        <v>620</v>
      </c>
      <c r="F125" s="162">
        <v>1614.5429999999999</v>
      </c>
      <c r="G125" s="162">
        <v>0</v>
      </c>
      <c r="H125" s="162">
        <v>1323.079</v>
      </c>
      <c r="I125" s="162">
        <v>0</v>
      </c>
    </row>
    <row r="126" spans="1:9" ht="25.5" x14ac:dyDescent="0.2">
      <c r="A126" s="74"/>
      <c r="B126" s="44" t="s">
        <v>156</v>
      </c>
      <c r="C126" s="86">
        <v>1101</v>
      </c>
      <c r="D126" s="87">
        <v>4700000000</v>
      </c>
      <c r="E126" s="88"/>
      <c r="F126" s="162">
        <f t="shared" ref="F126:I127" si="14">F127</f>
        <v>2755.93</v>
      </c>
      <c r="G126" s="162">
        <f t="shared" si="14"/>
        <v>0</v>
      </c>
      <c r="H126" s="162">
        <f t="shared" si="14"/>
        <v>2669.482</v>
      </c>
      <c r="I126" s="162">
        <f t="shared" si="14"/>
        <v>0</v>
      </c>
    </row>
    <row r="127" spans="1:9" ht="25.5" x14ac:dyDescent="0.2">
      <c r="A127" s="74"/>
      <c r="B127" s="44" t="s">
        <v>53</v>
      </c>
      <c r="C127" s="86">
        <v>1101</v>
      </c>
      <c r="D127" s="87">
        <v>4700000000</v>
      </c>
      <c r="E127" s="88">
        <v>600</v>
      </c>
      <c r="F127" s="162">
        <f t="shared" si="14"/>
        <v>2755.93</v>
      </c>
      <c r="G127" s="162">
        <f t="shared" si="14"/>
        <v>0</v>
      </c>
      <c r="H127" s="162">
        <f t="shared" si="14"/>
        <v>2669.482</v>
      </c>
      <c r="I127" s="162">
        <f t="shared" si="14"/>
        <v>0</v>
      </c>
    </row>
    <row r="128" spans="1:9" x14ac:dyDescent="0.2">
      <c r="A128" s="74"/>
      <c r="B128" s="44" t="s">
        <v>54</v>
      </c>
      <c r="C128" s="86">
        <v>1101</v>
      </c>
      <c r="D128" s="87">
        <v>4700000000</v>
      </c>
      <c r="E128" s="88">
        <v>620</v>
      </c>
      <c r="F128" s="162">
        <v>2755.93</v>
      </c>
      <c r="G128" s="162"/>
      <c r="H128" s="162">
        <v>2669.482</v>
      </c>
      <c r="I128" s="162"/>
    </row>
    <row r="129" spans="1:10" s="16" customFormat="1" x14ac:dyDescent="0.2">
      <c r="A129" s="120">
        <v>939</v>
      </c>
      <c r="B129" s="83" t="s">
        <v>128</v>
      </c>
      <c r="C129" s="84"/>
      <c r="D129" s="85"/>
      <c r="E129" s="121">
        <v>0</v>
      </c>
      <c r="F129" s="34">
        <f>F130+F134+F154+F159+F162+F188+F206+F202+F217+F224+F231+F239+F243+F247+F235+F213</f>
        <v>134400.06</v>
      </c>
      <c r="G129" s="34">
        <f t="shared" ref="G129:I129" si="15">G130+G134+G154+G159+G162+G188+G206+G202+G217+G224+G231+G239+G243+G247+G235+G213</f>
        <v>31335.005000000001</v>
      </c>
      <c r="H129" s="34">
        <f t="shared" si="15"/>
        <v>125546.09599999998</v>
      </c>
      <c r="I129" s="34">
        <f t="shared" si="15"/>
        <v>30048.612999999998</v>
      </c>
    </row>
    <row r="130" spans="1:10" ht="25.5" x14ac:dyDescent="0.2">
      <c r="A130" s="74">
        <v>0</v>
      </c>
      <c r="B130" s="83" t="s">
        <v>75</v>
      </c>
      <c r="C130" s="84">
        <v>102</v>
      </c>
      <c r="D130" s="85"/>
      <c r="E130" s="121"/>
      <c r="F130" s="34">
        <f t="shared" ref="F130:I132" si="16">F131</f>
        <v>2859.3310000000001</v>
      </c>
      <c r="G130" s="34">
        <f t="shared" si="16"/>
        <v>0</v>
      </c>
      <c r="H130" s="34">
        <f t="shared" si="16"/>
        <v>2796.9679999999998</v>
      </c>
      <c r="I130" s="34">
        <f t="shared" si="16"/>
        <v>0</v>
      </c>
      <c r="J130" s="127">
        <f>H130+H134+H154+H162</f>
        <v>40246.311000000002</v>
      </c>
    </row>
    <row r="131" spans="1:10" ht="38.25" x14ac:dyDescent="0.2">
      <c r="A131" s="74">
        <v>0</v>
      </c>
      <c r="B131" s="44" t="s">
        <v>157</v>
      </c>
      <c r="C131" s="86">
        <v>102</v>
      </c>
      <c r="D131" s="87">
        <v>1800000000</v>
      </c>
      <c r="E131" s="88"/>
      <c r="F131" s="162">
        <f t="shared" si="16"/>
        <v>2859.3310000000001</v>
      </c>
      <c r="G131" s="162">
        <f t="shared" si="16"/>
        <v>0</v>
      </c>
      <c r="H131" s="162">
        <f t="shared" si="16"/>
        <v>2796.9679999999998</v>
      </c>
      <c r="I131" s="162">
        <f t="shared" si="16"/>
        <v>0</v>
      </c>
    </row>
    <row r="132" spans="1:10" ht="38.25" x14ac:dyDescent="0.2">
      <c r="A132" s="74">
        <v>0</v>
      </c>
      <c r="B132" s="44" t="s">
        <v>32</v>
      </c>
      <c r="C132" s="86">
        <v>102</v>
      </c>
      <c r="D132" s="87">
        <v>1800000000</v>
      </c>
      <c r="E132" s="88">
        <v>100</v>
      </c>
      <c r="F132" s="162">
        <f t="shared" si="16"/>
        <v>2859.3310000000001</v>
      </c>
      <c r="G132" s="162">
        <f t="shared" si="16"/>
        <v>0</v>
      </c>
      <c r="H132" s="162">
        <f t="shared" si="16"/>
        <v>2796.9679999999998</v>
      </c>
      <c r="I132" s="162">
        <f t="shared" si="16"/>
        <v>0</v>
      </c>
    </row>
    <row r="133" spans="1:10" x14ac:dyDescent="0.2">
      <c r="A133" s="74">
        <v>0</v>
      </c>
      <c r="B133" s="44" t="s">
        <v>33</v>
      </c>
      <c r="C133" s="86">
        <v>102</v>
      </c>
      <c r="D133" s="87">
        <v>1800000000</v>
      </c>
      <c r="E133" s="88">
        <v>120</v>
      </c>
      <c r="F133" s="162">
        <v>2859.3310000000001</v>
      </c>
      <c r="G133" s="162"/>
      <c r="H133" s="162">
        <v>2796.9679999999998</v>
      </c>
      <c r="I133" s="162"/>
    </row>
    <row r="134" spans="1:10" ht="38.25" x14ac:dyDescent="0.2">
      <c r="A134" s="74">
        <v>0</v>
      </c>
      <c r="B134" s="83" t="s">
        <v>31</v>
      </c>
      <c r="C134" s="84">
        <v>104</v>
      </c>
      <c r="D134" s="85">
        <v>0</v>
      </c>
      <c r="E134" s="121">
        <v>0</v>
      </c>
      <c r="F134" s="34">
        <f>F135+F140+F149</f>
        <v>20744.47</v>
      </c>
      <c r="G134" s="34">
        <f>G135+G140+G149</f>
        <v>1812.0690000000002</v>
      </c>
      <c r="H134" s="34">
        <f>H135+H140+H149</f>
        <v>20117.496999999999</v>
      </c>
      <c r="I134" s="34">
        <f>I135+I140+I149</f>
        <v>1812.0690000000002</v>
      </c>
    </row>
    <row r="135" spans="1:10" ht="25.5" x14ac:dyDescent="0.2">
      <c r="A135" s="74">
        <v>0</v>
      </c>
      <c r="B135" s="44" t="s">
        <v>149</v>
      </c>
      <c r="C135" s="86">
        <v>104</v>
      </c>
      <c r="D135" s="87" t="s">
        <v>24</v>
      </c>
      <c r="E135" s="88">
        <v>0</v>
      </c>
      <c r="F135" s="162">
        <f>F136+F138</f>
        <v>376.13900000000001</v>
      </c>
      <c r="G135" s="162">
        <f>G136+G138</f>
        <v>376.13900000000001</v>
      </c>
      <c r="H135" s="162">
        <f>H136+H138</f>
        <v>376.13900000000001</v>
      </c>
      <c r="I135" s="162">
        <f>I136+I138</f>
        <v>376.13900000000001</v>
      </c>
    </row>
    <row r="136" spans="1:10" ht="38.25" x14ac:dyDescent="0.2">
      <c r="A136" s="74">
        <v>0</v>
      </c>
      <c r="B136" s="44" t="s">
        <v>32</v>
      </c>
      <c r="C136" s="86">
        <v>104</v>
      </c>
      <c r="D136" s="87" t="s">
        <v>24</v>
      </c>
      <c r="E136" s="88">
        <v>100</v>
      </c>
      <c r="F136" s="162">
        <f>F137</f>
        <v>285.77699999999999</v>
      </c>
      <c r="G136" s="162">
        <f>G137</f>
        <v>285.77699999999999</v>
      </c>
      <c r="H136" s="162">
        <f>H137</f>
        <v>285.77699999999999</v>
      </c>
      <c r="I136" s="162">
        <f>I137</f>
        <v>285.77699999999999</v>
      </c>
    </row>
    <row r="137" spans="1:10" x14ac:dyDescent="0.2">
      <c r="A137" s="74">
        <v>0</v>
      </c>
      <c r="B137" s="44" t="s">
        <v>33</v>
      </c>
      <c r="C137" s="86">
        <v>104</v>
      </c>
      <c r="D137" s="87" t="s">
        <v>24</v>
      </c>
      <c r="E137" s="88">
        <v>120</v>
      </c>
      <c r="F137" s="162">
        <v>285.77699999999999</v>
      </c>
      <c r="G137" s="162">
        <v>285.77699999999999</v>
      </c>
      <c r="H137" s="162">
        <v>285.77699999999999</v>
      </c>
      <c r="I137" s="162">
        <v>285.77699999999999</v>
      </c>
    </row>
    <row r="138" spans="1:10" ht="25.5" x14ac:dyDescent="0.2">
      <c r="A138" s="74">
        <v>0</v>
      </c>
      <c r="B138" s="44" t="s">
        <v>34</v>
      </c>
      <c r="C138" s="86">
        <v>104</v>
      </c>
      <c r="D138" s="87" t="s">
        <v>24</v>
      </c>
      <c r="E138" s="88">
        <v>200</v>
      </c>
      <c r="F138" s="162">
        <f>F139</f>
        <v>90.361999999999995</v>
      </c>
      <c r="G138" s="162">
        <f>G139</f>
        <v>90.361999999999995</v>
      </c>
      <c r="H138" s="162">
        <f>H139</f>
        <v>90.361999999999995</v>
      </c>
      <c r="I138" s="162">
        <f>I139</f>
        <v>90.361999999999995</v>
      </c>
    </row>
    <row r="139" spans="1:10" ht="25.5" x14ac:dyDescent="0.2">
      <c r="A139" s="74">
        <v>0</v>
      </c>
      <c r="B139" s="44" t="s">
        <v>35</v>
      </c>
      <c r="C139" s="86">
        <v>104</v>
      </c>
      <c r="D139" s="87" t="s">
        <v>24</v>
      </c>
      <c r="E139" s="88">
        <v>240</v>
      </c>
      <c r="F139" s="162">
        <v>90.361999999999995</v>
      </c>
      <c r="G139" s="162">
        <v>90.361999999999995</v>
      </c>
      <c r="H139" s="162">
        <v>90.361999999999995</v>
      </c>
      <c r="I139" s="162">
        <v>90.361999999999995</v>
      </c>
    </row>
    <row r="140" spans="1:10" ht="38.25" x14ac:dyDescent="0.2">
      <c r="A140" s="74">
        <v>0</v>
      </c>
      <c r="B140" s="44" t="s">
        <v>157</v>
      </c>
      <c r="C140" s="86">
        <v>104</v>
      </c>
      <c r="D140" s="87">
        <v>1800000000</v>
      </c>
      <c r="E140" s="88">
        <v>0</v>
      </c>
      <c r="F140" s="162">
        <f>F141+F143+F147+F145</f>
        <v>19797.401000000002</v>
      </c>
      <c r="G140" s="162">
        <f>G141+G143+G147+G145</f>
        <v>865</v>
      </c>
      <c r="H140" s="162">
        <f>H141+H143+H147+H145</f>
        <v>19170.428</v>
      </c>
      <c r="I140" s="162">
        <f>I141+I143+I147+I145</f>
        <v>865</v>
      </c>
    </row>
    <row r="141" spans="1:10" ht="38.25" x14ac:dyDescent="0.2">
      <c r="A141" s="74">
        <v>0</v>
      </c>
      <c r="B141" s="44" t="s">
        <v>32</v>
      </c>
      <c r="C141" s="86">
        <v>104</v>
      </c>
      <c r="D141" s="87">
        <v>1800000000</v>
      </c>
      <c r="E141" s="88">
        <v>100</v>
      </c>
      <c r="F141" s="162">
        <f>F142</f>
        <v>16997.525000000001</v>
      </c>
      <c r="G141" s="162">
        <f>G142</f>
        <v>0</v>
      </c>
      <c r="H141" s="162">
        <f>H142</f>
        <v>16398.609</v>
      </c>
      <c r="I141" s="162">
        <f>I142</f>
        <v>0</v>
      </c>
    </row>
    <row r="142" spans="1:10" x14ac:dyDescent="0.2">
      <c r="A142" s="74">
        <v>0</v>
      </c>
      <c r="B142" s="44" t="s">
        <v>33</v>
      </c>
      <c r="C142" s="86">
        <v>104</v>
      </c>
      <c r="D142" s="87">
        <v>1800000000</v>
      </c>
      <c r="E142" s="88">
        <v>120</v>
      </c>
      <c r="F142" s="162">
        <v>16997.525000000001</v>
      </c>
      <c r="G142" s="162"/>
      <c r="H142" s="162">
        <v>16398.609</v>
      </c>
      <c r="I142" s="162"/>
    </row>
    <row r="143" spans="1:10" ht="25.5" x14ac:dyDescent="0.2">
      <c r="A143" s="74">
        <v>0</v>
      </c>
      <c r="B143" s="44" t="s">
        <v>34</v>
      </c>
      <c r="C143" s="86">
        <v>104</v>
      </c>
      <c r="D143" s="87">
        <v>1800000000</v>
      </c>
      <c r="E143" s="88">
        <v>200</v>
      </c>
      <c r="F143" s="162">
        <f>F144</f>
        <v>2673.0329999999999</v>
      </c>
      <c r="G143" s="162">
        <f>G144</f>
        <v>865</v>
      </c>
      <c r="H143" s="162">
        <f>H144</f>
        <v>2644.9760000000001</v>
      </c>
      <c r="I143" s="162">
        <f>I144</f>
        <v>865</v>
      </c>
    </row>
    <row r="144" spans="1:10" ht="25.5" x14ac:dyDescent="0.2">
      <c r="A144" s="74">
        <v>0</v>
      </c>
      <c r="B144" s="44" t="s">
        <v>35</v>
      </c>
      <c r="C144" s="86">
        <v>104</v>
      </c>
      <c r="D144" s="87">
        <v>1800000000</v>
      </c>
      <c r="E144" s="88">
        <v>240</v>
      </c>
      <c r="F144" s="162">
        <v>2673.0329999999999</v>
      </c>
      <c r="G144" s="162">
        <v>865</v>
      </c>
      <c r="H144" s="162">
        <v>2644.9760000000001</v>
      </c>
      <c r="I144" s="162">
        <v>865</v>
      </c>
    </row>
    <row r="145" spans="1:9" x14ac:dyDescent="0.2">
      <c r="A145" s="74"/>
      <c r="B145" s="44" t="s">
        <v>66</v>
      </c>
      <c r="C145" s="86">
        <v>104</v>
      </c>
      <c r="D145" s="87">
        <v>1800000000</v>
      </c>
      <c r="E145" s="88">
        <v>300</v>
      </c>
      <c r="F145" s="162">
        <f>F146</f>
        <v>3.266</v>
      </c>
      <c r="G145" s="162"/>
      <c r="H145" s="162">
        <f>H146</f>
        <v>3.266</v>
      </c>
      <c r="I145" s="162"/>
    </row>
    <row r="146" spans="1:9" ht="25.5" x14ac:dyDescent="0.2">
      <c r="A146" s="74"/>
      <c r="B146" s="44" t="s">
        <v>67</v>
      </c>
      <c r="C146" s="86">
        <v>104</v>
      </c>
      <c r="D146" s="87">
        <v>1800000000</v>
      </c>
      <c r="E146" s="88">
        <v>320</v>
      </c>
      <c r="F146" s="162">
        <v>3.266</v>
      </c>
      <c r="G146" s="162"/>
      <c r="H146" s="162">
        <v>3.266</v>
      </c>
      <c r="I146" s="162"/>
    </row>
    <row r="147" spans="1:9" x14ac:dyDescent="0.2">
      <c r="A147" s="74">
        <v>0</v>
      </c>
      <c r="B147" s="44" t="s">
        <v>36</v>
      </c>
      <c r="C147" s="86">
        <v>104</v>
      </c>
      <c r="D147" s="87">
        <v>1800000000</v>
      </c>
      <c r="E147" s="88">
        <v>800</v>
      </c>
      <c r="F147" s="162">
        <f>F148</f>
        <v>123.577</v>
      </c>
      <c r="G147" s="162">
        <v>0</v>
      </c>
      <c r="H147" s="162">
        <f>H148</f>
        <v>123.577</v>
      </c>
      <c r="I147" s="162">
        <v>0</v>
      </c>
    </row>
    <row r="148" spans="1:9" x14ac:dyDescent="0.2">
      <c r="A148" s="74">
        <v>0</v>
      </c>
      <c r="B148" s="44" t="s">
        <v>37</v>
      </c>
      <c r="C148" s="86">
        <v>104</v>
      </c>
      <c r="D148" s="87">
        <v>1800000000</v>
      </c>
      <c r="E148" s="88">
        <v>850</v>
      </c>
      <c r="F148" s="162">
        <v>123.577</v>
      </c>
      <c r="G148" s="162">
        <v>0</v>
      </c>
      <c r="H148" s="162">
        <v>123.577</v>
      </c>
      <c r="I148" s="162">
        <v>0</v>
      </c>
    </row>
    <row r="149" spans="1:9" ht="25.5" x14ac:dyDescent="0.2">
      <c r="A149" s="74"/>
      <c r="B149" s="44" t="s">
        <v>150</v>
      </c>
      <c r="C149" s="86">
        <v>104</v>
      </c>
      <c r="D149" s="87">
        <v>1900000000</v>
      </c>
      <c r="E149" s="88"/>
      <c r="F149" s="162">
        <f>F150+F152</f>
        <v>570.93000000000006</v>
      </c>
      <c r="G149" s="162">
        <f>G150+G152</f>
        <v>570.93000000000006</v>
      </c>
      <c r="H149" s="162">
        <f>H150+H152</f>
        <v>570.93000000000006</v>
      </c>
      <c r="I149" s="162">
        <f>I150+I152</f>
        <v>570.93000000000006</v>
      </c>
    </row>
    <row r="150" spans="1:9" ht="38.25" x14ac:dyDescent="0.2">
      <c r="A150" s="74"/>
      <c r="B150" s="44" t="s">
        <v>32</v>
      </c>
      <c r="C150" s="86">
        <v>104</v>
      </c>
      <c r="D150" s="87">
        <v>1900000000</v>
      </c>
      <c r="E150" s="88">
        <v>100</v>
      </c>
      <c r="F150" s="162">
        <f>F151</f>
        <v>489.79500000000002</v>
      </c>
      <c r="G150" s="162">
        <f>G151</f>
        <v>489.79500000000002</v>
      </c>
      <c r="H150" s="162">
        <f>H151</f>
        <v>489.79500000000002</v>
      </c>
      <c r="I150" s="162">
        <f>I151</f>
        <v>489.79500000000002</v>
      </c>
    </row>
    <row r="151" spans="1:9" x14ac:dyDescent="0.2">
      <c r="A151" s="74"/>
      <c r="B151" s="44" t="s">
        <v>33</v>
      </c>
      <c r="C151" s="86">
        <v>104</v>
      </c>
      <c r="D151" s="87">
        <v>1900000000</v>
      </c>
      <c r="E151" s="88">
        <v>120</v>
      </c>
      <c r="F151" s="162">
        <v>489.79500000000002</v>
      </c>
      <c r="G151" s="162">
        <v>489.79500000000002</v>
      </c>
      <c r="H151" s="162">
        <v>489.79500000000002</v>
      </c>
      <c r="I151" s="162">
        <v>489.79500000000002</v>
      </c>
    </row>
    <row r="152" spans="1:9" ht="25.5" x14ac:dyDescent="0.2">
      <c r="A152" s="74"/>
      <c r="B152" s="44" t="s">
        <v>34</v>
      </c>
      <c r="C152" s="86">
        <v>104</v>
      </c>
      <c r="D152" s="87">
        <v>1900000000</v>
      </c>
      <c r="E152" s="88">
        <v>200</v>
      </c>
      <c r="F152" s="162">
        <f>F153</f>
        <v>81.135000000000005</v>
      </c>
      <c r="G152" s="162">
        <f>G153</f>
        <v>81.135000000000005</v>
      </c>
      <c r="H152" s="162">
        <f>H153</f>
        <v>81.135000000000005</v>
      </c>
      <c r="I152" s="162">
        <f>I153</f>
        <v>81.135000000000005</v>
      </c>
    </row>
    <row r="153" spans="1:9" ht="25.5" x14ac:dyDescent="0.2">
      <c r="A153" s="74"/>
      <c r="B153" s="44" t="s">
        <v>35</v>
      </c>
      <c r="C153" s="86">
        <v>104</v>
      </c>
      <c r="D153" s="87">
        <v>1900000000</v>
      </c>
      <c r="E153" s="88">
        <v>240</v>
      </c>
      <c r="F153" s="162">
        <v>81.135000000000005</v>
      </c>
      <c r="G153" s="162">
        <v>81.135000000000005</v>
      </c>
      <c r="H153" s="162">
        <v>81.135000000000005</v>
      </c>
      <c r="I153" s="162">
        <v>81.135000000000005</v>
      </c>
    </row>
    <row r="154" spans="1:9" x14ac:dyDescent="0.2">
      <c r="A154" s="74"/>
      <c r="B154" s="93" t="s">
        <v>122</v>
      </c>
      <c r="C154" s="84">
        <v>105</v>
      </c>
      <c r="D154" s="85"/>
      <c r="E154" s="121"/>
      <c r="F154" s="34">
        <f t="shared" ref="F154:I157" si="17">F155</f>
        <v>1.3720000000000001</v>
      </c>
      <c r="G154" s="34">
        <f t="shared" si="17"/>
        <v>1.3720000000000001</v>
      </c>
      <c r="H154" s="34">
        <f t="shared" si="17"/>
        <v>1.3720000000000001</v>
      </c>
      <c r="I154" s="34">
        <f t="shared" si="17"/>
        <v>1.3720000000000001</v>
      </c>
    </row>
    <row r="155" spans="1:9" ht="38.25" x14ac:dyDescent="0.2">
      <c r="A155" s="74"/>
      <c r="B155" s="44" t="s">
        <v>157</v>
      </c>
      <c r="C155" s="86">
        <v>105</v>
      </c>
      <c r="D155" s="87">
        <v>1800000000</v>
      </c>
      <c r="E155" s="88"/>
      <c r="F155" s="162">
        <f>F156</f>
        <v>1.3720000000000001</v>
      </c>
      <c r="G155" s="162">
        <f>G156</f>
        <v>1.3720000000000001</v>
      </c>
      <c r="H155" s="162">
        <f>H156</f>
        <v>1.3720000000000001</v>
      </c>
      <c r="I155" s="162">
        <f>I156</f>
        <v>1.3720000000000001</v>
      </c>
    </row>
    <row r="156" spans="1:9" ht="51" x14ac:dyDescent="0.2">
      <c r="A156" s="74"/>
      <c r="B156" s="94" t="s">
        <v>121</v>
      </c>
      <c r="C156" s="86">
        <v>105</v>
      </c>
      <c r="D156" s="87">
        <v>1800000000</v>
      </c>
      <c r="E156" s="88"/>
      <c r="F156" s="162">
        <f t="shared" si="17"/>
        <v>1.3720000000000001</v>
      </c>
      <c r="G156" s="162">
        <f t="shared" si="17"/>
        <v>1.3720000000000001</v>
      </c>
      <c r="H156" s="162">
        <f t="shared" si="17"/>
        <v>1.3720000000000001</v>
      </c>
      <c r="I156" s="162">
        <f t="shared" si="17"/>
        <v>1.3720000000000001</v>
      </c>
    </row>
    <row r="157" spans="1:9" ht="25.5" x14ac:dyDescent="0.2">
      <c r="A157" s="74"/>
      <c r="B157" s="94" t="s">
        <v>53</v>
      </c>
      <c r="C157" s="86">
        <v>105</v>
      </c>
      <c r="D157" s="87">
        <v>1800000000</v>
      </c>
      <c r="E157" s="88">
        <v>600</v>
      </c>
      <c r="F157" s="162">
        <f t="shared" si="17"/>
        <v>1.3720000000000001</v>
      </c>
      <c r="G157" s="162">
        <f t="shared" si="17"/>
        <v>1.3720000000000001</v>
      </c>
      <c r="H157" s="162">
        <f t="shared" si="17"/>
        <v>1.3720000000000001</v>
      </c>
      <c r="I157" s="162">
        <f t="shared" si="17"/>
        <v>1.3720000000000001</v>
      </c>
    </row>
    <row r="158" spans="1:9" x14ac:dyDescent="0.2">
      <c r="A158" s="74"/>
      <c r="B158" s="94" t="s">
        <v>54</v>
      </c>
      <c r="C158" s="86">
        <v>105</v>
      </c>
      <c r="D158" s="87">
        <v>1800000000</v>
      </c>
      <c r="E158" s="88">
        <v>620</v>
      </c>
      <c r="F158" s="162">
        <v>1.3720000000000001</v>
      </c>
      <c r="G158" s="162">
        <v>1.3720000000000001</v>
      </c>
      <c r="H158" s="162">
        <v>1.3720000000000001</v>
      </c>
      <c r="I158" s="162">
        <v>1.3720000000000001</v>
      </c>
    </row>
    <row r="159" spans="1:9" hidden="1" x14ac:dyDescent="0.2">
      <c r="A159" s="74">
        <v>0</v>
      </c>
      <c r="B159" s="83" t="s">
        <v>76</v>
      </c>
      <c r="C159" s="84">
        <v>111</v>
      </c>
      <c r="D159" s="85">
        <v>0</v>
      </c>
      <c r="E159" s="121">
        <v>0</v>
      </c>
      <c r="F159" s="34">
        <f>F160</f>
        <v>0</v>
      </c>
      <c r="G159" s="34">
        <f t="shared" ref="G159:I159" si="18">G160</f>
        <v>0</v>
      </c>
      <c r="H159" s="34">
        <f t="shared" si="18"/>
        <v>0</v>
      </c>
      <c r="I159" s="34">
        <f t="shared" si="18"/>
        <v>0</v>
      </c>
    </row>
    <row r="160" spans="1:9" hidden="1" x14ac:dyDescent="0.2">
      <c r="A160" s="74">
        <v>0</v>
      </c>
      <c r="B160" s="44" t="s">
        <v>36</v>
      </c>
      <c r="C160" s="86">
        <v>111</v>
      </c>
      <c r="D160" s="87">
        <v>1300000000</v>
      </c>
      <c r="E160" s="88">
        <v>800</v>
      </c>
      <c r="F160" s="162">
        <f>F161</f>
        <v>0</v>
      </c>
      <c r="G160" s="162">
        <v>0</v>
      </c>
      <c r="H160" s="162">
        <f>H161</f>
        <v>0</v>
      </c>
      <c r="I160" s="162">
        <v>0</v>
      </c>
    </row>
    <row r="161" spans="1:9" s="15" customFormat="1" hidden="1" x14ac:dyDescent="0.2">
      <c r="A161" s="74"/>
      <c r="B161" s="44" t="s">
        <v>77</v>
      </c>
      <c r="C161" s="86">
        <v>111</v>
      </c>
      <c r="D161" s="87">
        <v>1300000000</v>
      </c>
      <c r="E161" s="88">
        <v>870</v>
      </c>
      <c r="F161" s="162">
        <v>0</v>
      </c>
      <c r="G161" s="162"/>
      <c r="H161" s="162">
        <v>0</v>
      </c>
      <c r="I161" s="162"/>
    </row>
    <row r="162" spans="1:9" x14ac:dyDescent="0.2">
      <c r="A162" s="74">
        <v>0</v>
      </c>
      <c r="B162" s="83" t="s">
        <v>51</v>
      </c>
      <c r="C162" s="84">
        <v>113</v>
      </c>
      <c r="D162" s="85">
        <v>0</v>
      </c>
      <c r="E162" s="121">
        <v>0</v>
      </c>
      <c r="F162" s="34">
        <f>F166+F173+F181+F185+F163</f>
        <v>17710.587</v>
      </c>
      <c r="G162" s="34">
        <f t="shared" ref="G162:I162" si="19">G166+G173+G181+G185+G163</f>
        <v>4021.886</v>
      </c>
      <c r="H162" s="34">
        <f t="shared" si="19"/>
        <v>17330.473999999998</v>
      </c>
      <c r="I162" s="34">
        <f t="shared" si="19"/>
        <v>4021.886</v>
      </c>
    </row>
    <row r="163" spans="1:9" s="105" customFormat="1" ht="25.5" x14ac:dyDescent="0.2">
      <c r="A163" s="74"/>
      <c r="B163" s="44" t="s">
        <v>149</v>
      </c>
      <c r="C163" s="86">
        <v>113</v>
      </c>
      <c r="D163" s="87">
        <v>1200000000</v>
      </c>
      <c r="E163" s="88"/>
      <c r="F163" s="162">
        <f>F164</f>
        <v>16.03</v>
      </c>
      <c r="G163" s="162"/>
      <c r="H163" s="162">
        <f>H164</f>
        <v>16.03</v>
      </c>
      <c r="I163" s="162"/>
    </row>
    <row r="164" spans="1:9" s="105" customFormat="1" ht="25.5" x14ac:dyDescent="0.2">
      <c r="A164" s="74"/>
      <c r="B164" s="44" t="s">
        <v>34</v>
      </c>
      <c r="C164" s="86">
        <v>113</v>
      </c>
      <c r="D164" s="87">
        <v>1200000000</v>
      </c>
      <c r="E164" s="88">
        <v>200</v>
      </c>
      <c r="F164" s="162">
        <f>F165</f>
        <v>16.03</v>
      </c>
      <c r="G164" s="162"/>
      <c r="H164" s="162">
        <f>H165</f>
        <v>16.03</v>
      </c>
      <c r="I164" s="162"/>
    </row>
    <row r="165" spans="1:9" s="105" customFormat="1" ht="25.5" x14ac:dyDescent="0.2">
      <c r="A165" s="74"/>
      <c r="B165" s="44" t="s">
        <v>35</v>
      </c>
      <c r="C165" s="86">
        <v>113</v>
      </c>
      <c r="D165" s="87">
        <v>1200000000</v>
      </c>
      <c r="E165" s="88">
        <v>240</v>
      </c>
      <c r="F165" s="162">
        <v>16.03</v>
      </c>
      <c r="G165" s="162"/>
      <c r="H165" s="162">
        <v>16.03</v>
      </c>
      <c r="I165" s="162"/>
    </row>
    <row r="166" spans="1:9" ht="25.5" x14ac:dyDescent="0.2">
      <c r="A166" s="74">
        <v>0</v>
      </c>
      <c r="B166" s="44" t="s">
        <v>143</v>
      </c>
      <c r="C166" s="86">
        <v>113</v>
      </c>
      <c r="D166" s="87" t="s">
        <v>25</v>
      </c>
      <c r="E166" s="88">
        <v>0</v>
      </c>
      <c r="F166" s="162">
        <f>F167+F169+F171</f>
        <v>16601.298999999999</v>
      </c>
      <c r="G166" s="162">
        <f>G167+G169+G171</f>
        <v>4021.886</v>
      </c>
      <c r="H166" s="162">
        <f>H167+H169+H171</f>
        <v>16221.186</v>
      </c>
      <c r="I166" s="162">
        <f>I167+I169+I171</f>
        <v>4021.886</v>
      </c>
    </row>
    <row r="167" spans="1:9" ht="38.25" x14ac:dyDescent="0.2">
      <c r="A167" s="74">
        <v>0</v>
      </c>
      <c r="B167" s="44" t="s">
        <v>32</v>
      </c>
      <c r="C167" s="86">
        <v>113</v>
      </c>
      <c r="D167" s="87" t="s">
        <v>25</v>
      </c>
      <c r="E167" s="88">
        <v>100</v>
      </c>
      <c r="F167" s="162">
        <f>F168</f>
        <v>14563.98</v>
      </c>
      <c r="G167" s="162">
        <f>G168</f>
        <v>3560</v>
      </c>
      <c r="H167" s="162">
        <f>H168</f>
        <v>14229.736999999999</v>
      </c>
      <c r="I167" s="162">
        <f>I168</f>
        <v>3560</v>
      </c>
    </row>
    <row r="168" spans="1:9" x14ac:dyDescent="0.2">
      <c r="A168" s="74">
        <v>0</v>
      </c>
      <c r="B168" s="44" t="s">
        <v>78</v>
      </c>
      <c r="C168" s="86">
        <v>113</v>
      </c>
      <c r="D168" s="87" t="s">
        <v>25</v>
      </c>
      <c r="E168" s="88">
        <v>110</v>
      </c>
      <c r="F168" s="162">
        <v>14563.98</v>
      </c>
      <c r="G168" s="162">
        <v>3560</v>
      </c>
      <c r="H168" s="162">
        <v>14229.736999999999</v>
      </c>
      <c r="I168" s="162">
        <v>3560</v>
      </c>
    </row>
    <row r="169" spans="1:9" ht="25.5" x14ac:dyDescent="0.2">
      <c r="A169" s="74">
        <v>0</v>
      </c>
      <c r="B169" s="44" t="s">
        <v>34</v>
      </c>
      <c r="C169" s="86">
        <v>113</v>
      </c>
      <c r="D169" s="87" t="s">
        <v>25</v>
      </c>
      <c r="E169" s="88">
        <v>200</v>
      </c>
      <c r="F169" s="162">
        <f>F170</f>
        <v>2036.0519999999999</v>
      </c>
      <c r="G169" s="162">
        <f>G170</f>
        <v>461.88600000000002</v>
      </c>
      <c r="H169" s="162">
        <f>H170</f>
        <v>1990.182</v>
      </c>
      <c r="I169" s="162">
        <f>I170</f>
        <v>461.88600000000002</v>
      </c>
    </row>
    <row r="170" spans="1:9" ht="25.5" x14ac:dyDescent="0.2">
      <c r="A170" s="74">
        <v>0</v>
      </c>
      <c r="B170" s="44" t="s">
        <v>35</v>
      </c>
      <c r="C170" s="86">
        <v>113</v>
      </c>
      <c r="D170" s="87" t="s">
        <v>25</v>
      </c>
      <c r="E170" s="88">
        <v>240</v>
      </c>
      <c r="F170" s="162">
        <v>2036.0519999999999</v>
      </c>
      <c r="G170" s="162">
        <v>461.88600000000002</v>
      </c>
      <c r="H170" s="162">
        <v>1990.182</v>
      </c>
      <c r="I170" s="162">
        <v>461.88600000000002</v>
      </c>
    </row>
    <row r="171" spans="1:9" x14ac:dyDescent="0.2">
      <c r="A171" s="74">
        <v>0</v>
      </c>
      <c r="B171" s="44" t="s">
        <v>36</v>
      </c>
      <c r="C171" s="86">
        <v>113</v>
      </c>
      <c r="D171" s="87" t="s">
        <v>25</v>
      </c>
      <c r="E171" s="88">
        <v>800</v>
      </c>
      <c r="F171" s="162">
        <f>F172</f>
        <v>1.2669999999999999</v>
      </c>
      <c r="G171" s="162">
        <f>G172</f>
        <v>0</v>
      </c>
      <c r="H171" s="162">
        <f>H172</f>
        <v>1.2669999999999999</v>
      </c>
      <c r="I171" s="162">
        <f>I172</f>
        <v>0</v>
      </c>
    </row>
    <row r="172" spans="1:9" x14ac:dyDescent="0.2">
      <c r="A172" s="74">
        <v>0</v>
      </c>
      <c r="B172" s="44" t="s">
        <v>37</v>
      </c>
      <c r="C172" s="86">
        <v>113</v>
      </c>
      <c r="D172" s="87" t="s">
        <v>25</v>
      </c>
      <c r="E172" s="88">
        <v>850</v>
      </c>
      <c r="F172" s="162">
        <v>1.2669999999999999</v>
      </c>
      <c r="G172" s="162"/>
      <c r="H172" s="162">
        <v>1.2669999999999999</v>
      </c>
      <c r="I172" s="162"/>
    </row>
    <row r="173" spans="1:9" ht="38.25" x14ac:dyDescent="0.2">
      <c r="A173" s="74">
        <v>0</v>
      </c>
      <c r="B173" s="44" t="s">
        <v>157</v>
      </c>
      <c r="C173" s="86">
        <v>113</v>
      </c>
      <c r="D173" s="87">
        <v>1800000000</v>
      </c>
      <c r="E173" s="88">
        <v>0</v>
      </c>
      <c r="F173" s="162">
        <f>F174+F176+F178</f>
        <v>932.16300000000001</v>
      </c>
      <c r="G173" s="162">
        <v>0</v>
      </c>
      <c r="H173" s="162">
        <f>H174+H176+H178</f>
        <v>932.16300000000001</v>
      </c>
      <c r="I173" s="162">
        <v>0</v>
      </c>
    </row>
    <row r="174" spans="1:9" ht="25.5" x14ac:dyDescent="0.2">
      <c r="A174" s="74">
        <v>0</v>
      </c>
      <c r="B174" s="44" t="s">
        <v>34</v>
      </c>
      <c r="C174" s="86">
        <v>113</v>
      </c>
      <c r="D174" s="87">
        <v>1800000000</v>
      </c>
      <c r="E174" s="88">
        <v>200</v>
      </c>
      <c r="F174" s="162">
        <f>F175</f>
        <v>500.35399999999998</v>
      </c>
      <c r="G174" s="162">
        <v>0</v>
      </c>
      <c r="H174" s="162">
        <f>H175</f>
        <v>500.35399999999998</v>
      </c>
      <c r="I174" s="162">
        <v>0</v>
      </c>
    </row>
    <row r="175" spans="1:9" ht="25.5" x14ac:dyDescent="0.2">
      <c r="A175" s="74">
        <v>0</v>
      </c>
      <c r="B175" s="44" t="s">
        <v>35</v>
      </c>
      <c r="C175" s="86">
        <v>113</v>
      </c>
      <c r="D175" s="87">
        <v>1800000000</v>
      </c>
      <c r="E175" s="88">
        <v>240</v>
      </c>
      <c r="F175" s="162">
        <v>500.35399999999998</v>
      </c>
      <c r="G175" s="162">
        <v>0</v>
      </c>
      <c r="H175" s="162">
        <v>500.35399999999998</v>
      </c>
      <c r="I175" s="162">
        <v>0</v>
      </c>
    </row>
    <row r="176" spans="1:9" x14ac:dyDescent="0.2">
      <c r="A176" s="74"/>
      <c r="B176" s="44" t="s">
        <v>66</v>
      </c>
      <c r="C176" s="86">
        <v>113</v>
      </c>
      <c r="D176" s="87">
        <v>1800000000</v>
      </c>
      <c r="E176" s="88">
        <v>300</v>
      </c>
      <c r="F176" s="162">
        <f>F177</f>
        <v>1.1000000000000001</v>
      </c>
      <c r="G176" s="162"/>
      <c r="H176" s="162">
        <f>H177</f>
        <v>1.1000000000000001</v>
      </c>
      <c r="I176" s="162"/>
    </row>
    <row r="177" spans="1:9" ht="25.5" x14ac:dyDescent="0.2">
      <c r="A177" s="74"/>
      <c r="B177" s="44" t="s">
        <v>67</v>
      </c>
      <c r="C177" s="86">
        <v>113</v>
      </c>
      <c r="D177" s="87">
        <v>1800000000</v>
      </c>
      <c r="E177" s="88">
        <v>320</v>
      </c>
      <c r="F177" s="162">
        <v>1.1000000000000001</v>
      </c>
      <c r="G177" s="162"/>
      <c r="H177" s="162">
        <v>1.1000000000000001</v>
      </c>
      <c r="I177" s="162"/>
    </row>
    <row r="178" spans="1:9" x14ac:dyDescent="0.2">
      <c r="A178" s="74">
        <v>0</v>
      </c>
      <c r="B178" s="44" t="s">
        <v>36</v>
      </c>
      <c r="C178" s="86">
        <v>113</v>
      </c>
      <c r="D178" s="87">
        <v>1800000000</v>
      </c>
      <c r="E178" s="88">
        <v>800</v>
      </c>
      <c r="F178" s="162">
        <f>F179+F180</f>
        <v>430.709</v>
      </c>
      <c r="G178" s="162">
        <v>0</v>
      </c>
      <c r="H178" s="162">
        <f>H179+H180</f>
        <v>430.709</v>
      </c>
      <c r="I178" s="162">
        <v>0</v>
      </c>
    </row>
    <row r="179" spans="1:9" s="15" customFormat="1" x14ac:dyDescent="0.2">
      <c r="A179" s="74"/>
      <c r="B179" s="44" t="s">
        <v>100</v>
      </c>
      <c r="C179" s="86">
        <v>113</v>
      </c>
      <c r="D179" s="87">
        <v>1800000000</v>
      </c>
      <c r="E179" s="88">
        <v>830</v>
      </c>
      <c r="F179" s="162">
        <v>270.02100000000002</v>
      </c>
      <c r="G179" s="162"/>
      <c r="H179" s="162">
        <v>270.02100000000002</v>
      </c>
      <c r="I179" s="162"/>
    </row>
    <row r="180" spans="1:9" x14ac:dyDescent="0.2">
      <c r="A180" s="74">
        <v>0</v>
      </c>
      <c r="B180" s="44" t="s">
        <v>37</v>
      </c>
      <c r="C180" s="86">
        <v>113</v>
      </c>
      <c r="D180" s="87">
        <v>1800000000</v>
      </c>
      <c r="E180" s="88">
        <v>850</v>
      </c>
      <c r="F180" s="162">
        <v>160.68799999999999</v>
      </c>
      <c r="G180" s="162">
        <v>0</v>
      </c>
      <c r="H180" s="162">
        <v>160.68799999999999</v>
      </c>
      <c r="I180" s="162">
        <v>0</v>
      </c>
    </row>
    <row r="181" spans="1:9" ht="51" x14ac:dyDescent="0.2">
      <c r="A181" s="74"/>
      <c r="B181" s="44" t="s">
        <v>158</v>
      </c>
      <c r="C181" s="86">
        <v>113</v>
      </c>
      <c r="D181" s="87">
        <v>4200000000</v>
      </c>
      <c r="E181" s="88"/>
      <c r="F181" s="162">
        <f>F182</f>
        <v>24</v>
      </c>
      <c r="G181" s="162"/>
      <c r="H181" s="162">
        <f>H182</f>
        <v>24</v>
      </c>
      <c r="I181" s="162"/>
    </row>
    <row r="182" spans="1:9" x14ac:dyDescent="0.2">
      <c r="A182" s="74"/>
      <c r="B182" s="44" t="s">
        <v>66</v>
      </c>
      <c r="C182" s="86">
        <v>113</v>
      </c>
      <c r="D182" s="87">
        <v>4200000000</v>
      </c>
      <c r="E182" s="88">
        <v>300</v>
      </c>
      <c r="F182" s="162">
        <f>F183+F184</f>
        <v>24</v>
      </c>
      <c r="G182" s="162"/>
      <c r="H182" s="162">
        <f>H183+H184</f>
        <v>24</v>
      </c>
      <c r="I182" s="162"/>
    </row>
    <row r="183" spans="1:9" x14ac:dyDescent="0.2">
      <c r="A183" s="74"/>
      <c r="B183" s="44" t="s">
        <v>166</v>
      </c>
      <c r="C183" s="86">
        <v>113</v>
      </c>
      <c r="D183" s="87">
        <v>4200000000</v>
      </c>
      <c r="E183" s="88">
        <v>340</v>
      </c>
      <c r="F183" s="162">
        <v>24</v>
      </c>
      <c r="G183" s="162"/>
      <c r="H183" s="162">
        <v>24</v>
      </c>
      <c r="I183" s="162"/>
    </row>
    <row r="184" spans="1:9" hidden="1" x14ac:dyDescent="0.2">
      <c r="A184" s="74"/>
      <c r="B184" s="89" t="s">
        <v>106</v>
      </c>
      <c r="C184" s="86">
        <v>113</v>
      </c>
      <c r="D184" s="87">
        <v>4200000000</v>
      </c>
      <c r="E184" s="88">
        <v>360</v>
      </c>
      <c r="F184" s="162"/>
      <c r="G184" s="162"/>
      <c r="H184" s="162"/>
      <c r="I184" s="162"/>
    </row>
    <row r="185" spans="1:9" ht="38.25" x14ac:dyDescent="0.2">
      <c r="A185" s="74"/>
      <c r="B185" s="44" t="s">
        <v>155</v>
      </c>
      <c r="C185" s="86">
        <v>113</v>
      </c>
      <c r="D185" s="87">
        <v>4800000000</v>
      </c>
      <c r="E185" s="88"/>
      <c r="F185" s="162">
        <f>F186</f>
        <v>137.095</v>
      </c>
      <c r="G185" s="162">
        <v>0</v>
      </c>
      <c r="H185" s="162">
        <f>H186</f>
        <v>137.095</v>
      </c>
      <c r="I185" s="162">
        <v>0</v>
      </c>
    </row>
    <row r="186" spans="1:9" ht="25.5" x14ac:dyDescent="0.2">
      <c r="A186" s="74"/>
      <c r="B186" s="44" t="s">
        <v>34</v>
      </c>
      <c r="C186" s="86">
        <v>113</v>
      </c>
      <c r="D186" s="87">
        <v>4800000000</v>
      </c>
      <c r="E186" s="88">
        <v>200</v>
      </c>
      <c r="F186" s="162">
        <f>F187</f>
        <v>137.095</v>
      </c>
      <c r="G186" s="162">
        <v>0</v>
      </c>
      <c r="H186" s="162">
        <f>H187</f>
        <v>137.095</v>
      </c>
      <c r="I186" s="162">
        <v>0</v>
      </c>
    </row>
    <row r="187" spans="1:9" ht="25.5" x14ac:dyDescent="0.2">
      <c r="A187" s="74"/>
      <c r="B187" s="44" t="s">
        <v>35</v>
      </c>
      <c r="C187" s="86">
        <v>113</v>
      </c>
      <c r="D187" s="87">
        <v>4800000000</v>
      </c>
      <c r="E187" s="88">
        <v>240</v>
      </c>
      <c r="F187" s="162">
        <v>137.095</v>
      </c>
      <c r="G187" s="162"/>
      <c r="H187" s="162">
        <v>137.095</v>
      </c>
      <c r="I187" s="162"/>
    </row>
    <row r="188" spans="1:9" x14ac:dyDescent="0.2">
      <c r="A188" s="74">
        <v>0</v>
      </c>
      <c r="B188" s="83" t="s">
        <v>80</v>
      </c>
      <c r="C188" s="84">
        <v>405</v>
      </c>
      <c r="D188" s="85">
        <v>0</v>
      </c>
      <c r="E188" s="121">
        <v>0</v>
      </c>
      <c r="F188" s="34">
        <f>F189+F199+F196</f>
        <v>12597.289999999999</v>
      </c>
      <c r="G188" s="34">
        <f>G189+G199</f>
        <v>7648.5749999999998</v>
      </c>
      <c r="H188" s="34">
        <f>H189+H199+H196</f>
        <v>12402.038</v>
      </c>
      <c r="I188" s="34">
        <f>I189+I199</f>
        <v>7645.8</v>
      </c>
    </row>
    <row r="189" spans="1:9" ht="38.25" x14ac:dyDescent="0.2">
      <c r="A189" s="74">
        <v>0</v>
      </c>
      <c r="B189" s="44" t="s">
        <v>144</v>
      </c>
      <c r="C189" s="86">
        <v>405</v>
      </c>
      <c r="D189" s="87" t="s">
        <v>26</v>
      </c>
      <c r="E189" s="88">
        <v>0</v>
      </c>
      <c r="F189" s="162">
        <f>F190+F192+F194</f>
        <v>12199.630999999999</v>
      </c>
      <c r="G189" s="162">
        <f>G190+G192+G194</f>
        <v>7648.5749999999998</v>
      </c>
      <c r="H189" s="162">
        <f>H190+H192+H194</f>
        <v>12004.379000000001</v>
      </c>
      <c r="I189" s="162">
        <f>I190+I192+I194</f>
        <v>7645.8</v>
      </c>
    </row>
    <row r="190" spans="1:9" ht="38.25" x14ac:dyDescent="0.2">
      <c r="A190" s="74">
        <v>0</v>
      </c>
      <c r="B190" s="44" t="s">
        <v>32</v>
      </c>
      <c r="C190" s="86">
        <v>405</v>
      </c>
      <c r="D190" s="87" t="s">
        <v>26</v>
      </c>
      <c r="E190" s="88">
        <v>100</v>
      </c>
      <c r="F190" s="162">
        <f>F191</f>
        <v>7543.0320000000002</v>
      </c>
      <c r="G190" s="162">
        <f>G191</f>
        <v>3154.5549999999998</v>
      </c>
      <c r="H190" s="162">
        <f>H191</f>
        <v>7354.4290000000001</v>
      </c>
      <c r="I190" s="162">
        <f>I191</f>
        <v>3154.5549999999998</v>
      </c>
    </row>
    <row r="191" spans="1:9" x14ac:dyDescent="0.2">
      <c r="A191" s="74">
        <v>0</v>
      </c>
      <c r="B191" s="44" t="s">
        <v>33</v>
      </c>
      <c r="C191" s="86">
        <v>405</v>
      </c>
      <c r="D191" s="87" t="s">
        <v>26</v>
      </c>
      <c r="E191" s="88">
        <v>120</v>
      </c>
      <c r="F191" s="162">
        <v>7543.0320000000002</v>
      </c>
      <c r="G191" s="162">
        <v>3154.5549999999998</v>
      </c>
      <c r="H191" s="162">
        <v>7354.4290000000001</v>
      </c>
      <c r="I191" s="162">
        <v>3154.5549999999998</v>
      </c>
    </row>
    <row r="192" spans="1:9" ht="25.5" x14ac:dyDescent="0.2">
      <c r="A192" s="74">
        <v>0</v>
      </c>
      <c r="B192" s="44" t="s">
        <v>34</v>
      </c>
      <c r="C192" s="86">
        <v>405</v>
      </c>
      <c r="D192" s="87" t="s">
        <v>26</v>
      </c>
      <c r="E192" s="88">
        <v>200</v>
      </c>
      <c r="F192" s="162">
        <f>F193</f>
        <v>721.05399999999997</v>
      </c>
      <c r="G192" s="162">
        <f>G193</f>
        <v>558.47500000000002</v>
      </c>
      <c r="H192" s="162">
        <f>H193</f>
        <v>714.40499999999997</v>
      </c>
      <c r="I192" s="162">
        <f>I193</f>
        <v>555.70000000000005</v>
      </c>
    </row>
    <row r="193" spans="1:9" ht="25.5" x14ac:dyDescent="0.2">
      <c r="A193" s="74">
        <v>0</v>
      </c>
      <c r="B193" s="44" t="s">
        <v>35</v>
      </c>
      <c r="C193" s="86">
        <v>405</v>
      </c>
      <c r="D193" s="87" t="s">
        <v>26</v>
      </c>
      <c r="E193" s="88">
        <v>240</v>
      </c>
      <c r="F193" s="162">
        <v>721.05399999999997</v>
      </c>
      <c r="G193" s="162">
        <v>558.47500000000002</v>
      </c>
      <c r="H193" s="162">
        <v>714.40499999999997</v>
      </c>
      <c r="I193" s="162">
        <v>555.70000000000005</v>
      </c>
    </row>
    <row r="194" spans="1:9" x14ac:dyDescent="0.2">
      <c r="A194" s="74"/>
      <c r="B194" s="44" t="s">
        <v>36</v>
      </c>
      <c r="C194" s="86">
        <v>405</v>
      </c>
      <c r="D194" s="87" t="s">
        <v>26</v>
      </c>
      <c r="E194" s="88">
        <v>800</v>
      </c>
      <c r="F194" s="162">
        <f>F195</f>
        <v>3935.5450000000001</v>
      </c>
      <c r="G194" s="162">
        <f>G195</f>
        <v>3935.5450000000001</v>
      </c>
      <c r="H194" s="162">
        <f>H195</f>
        <v>3935.5450000000001</v>
      </c>
      <c r="I194" s="162">
        <f>I195</f>
        <v>3935.5450000000001</v>
      </c>
    </row>
    <row r="195" spans="1:9" ht="38.25" x14ac:dyDescent="0.2">
      <c r="A195" s="74"/>
      <c r="B195" s="44" t="s">
        <v>81</v>
      </c>
      <c r="C195" s="86">
        <v>405</v>
      </c>
      <c r="D195" s="87" t="s">
        <v>26</v>
      </c>
      <c r="E195" s="88">
        <v>810</v>
      </c>
      <c r="F195" s="162">
        <v>3935.5450000000001</v>
      </c>
      <c r="G195" s="162">
        <v>3935.5450000000001</v>
      </c>
      <c r="H195" s="162">
        <v>3935.5450000000001</v>
      </c>
      <c r="I195" s="162">
        <v>3935.5450000000001</v>
      </c>
    </row>
    <row r="196" spans="1:9" ht="38.25" x14ac:dyDescent="0.2">
      <c r="A196" s="74">
        <v>0</v>
      </c>
      <c r="B196" s="44" t="s">
        <v>108</v>
      </c>
      <c r="C196" s="86">
        <v>405</v>
      </c>
      <c r="D196" s="87">
        <v>1800000000</v>
      </c>
      <c r="E196" s="88">
        <v>0</v>
      </c>
      <c r="F196" s="162">
        <f t="shared" ref="F196:I197" si="20">F197</f>
        <v>192.971</v>
      </c>
      <c r="G196" s="162">
        <f t="shared" si="20"/>
        <v>0</v>
      </c>
      <c r="H196" s="162">
        <f t="shared" si="20"/>
        <v>192.971</v>
      </c>
      <c r="I196" s="162">
        <f t="shared" si="20"/>
        <v>0</v>
      </c>
    </row>
    <row r="197" spans="1:9" ht="38.25" x14ac:dyDescent="0.2">
      <c r="A197" s="74">
        <v>0</v>
      </c>
      <c r="B197" s="44" t="s">
        <v>32</v>
      </c>
      <c r="C197" s="86">
        <v>405</v>
      </c>
      <c r="D197" s="87">
        <v>1800000000</v>
      </c>
      <c r="E197" s="88">
        <v>100</v>
      </c>
      <c r="F197" s="162">
        <f t="shared" si="20"/>
        <v>192.971</v>
      </c>
      <c r="G197" s="162">
        <f t="shared" si="20"/>
        <v>0</v>
      </c>
      <c r="H197" s="162">
        <f t="shared" si="20"/>
        <v>192.971</v>
      </c>
      <c r="I197" s="162">
        <f t="shared" si="20"/>
        <v>0</v>
      </c>
    </row>
    <row r="198" spans="1:9" x14ac:dyDescent="0.2">
      <c r="A198" s="74">
        <v>0</v>
      </c>
      <c r="B198" s="44" t="s">
        <v>33</v>
      </c>
      <c r="C198" s="86">
        <v>405</v>
      </c>
      <c r="D198" s="87">
        <v>1800000000</v>
      </c>
      <c r="E198" s="88">
        <v>120</v>
      </c>
      <c r="F198" s="162">
        <v>192.971</v>
      </c>
      <c r="G198" s="162"/>
      <c r="H198" s="162">
        <v>192.971</v>
      </c>
      <c r="I198" s="162"/>
    </row>
    <row r="199" spans="1:9" ht="25.5" x14ac:dyDescent="0.2">
      <c r="A199" s="74"/>
      <c r="B199" s="44" t="s">
        <v>163</v>
      </c>
      <c r="C199" s="86">
        <v>405</v>
      </c>
      <c r="D199" s="87">
        <v>4400000000</v>
      </c>
      <c r="E199" s="88"/>
      <c r="F199" s="162">
        <f>F200</f>
        <v>204.68799999999999</v>
      </c>
      <c r="G199" s="162">
        <f t="shared" ref="G199:I200" si="21">G200</f>
        <v>0</v>
      </c>
      <c r="H199" s="162">
        <f t="shared" si="21"/>
        <v>204.68799999999999</v>
      </c>
      <c r="I199" s="162">
        <f t="shared" si="21"/>
        <v>0</v>
      </c>
    </row>
    <row r="200" spans="1:9" ht="25.5" x14ac:dyDescent="0.2">
      <c r="A200" s="74"/>
      <c r="B200" s="44" t="s">
        <v>101</v>
      </c>
      <c r="C200" s="86">
        <v>405</v>
      </c>
      <c r="D200" s="87">
        <v>4400000000</v>
      </c>
      <c r="E200" s="88">
        <v>400</v>
      </c>
      <c r="F200" s="162">
        <f>F201</f>
        <v>204.68799999999999</v>
      </c>
      <c r="G200" s="162">
        <f t="shared" si="21"/>
        <v>0</v>
      </c>
      <c r="H200" s="162">
        <f t="shared" si="21"/>
        <v>204.68799999999999</v>
      </c>
      <c r="I200" s="162">
        <f t="shared" si="21"/>
        <v>0</v>
      </c>
    </row>
    <row r="201" spans="1:9" x14ac:dyDescent="0.2">
      <c r="A201" s="74"/>
      <c r="B201" s="44" t="s">
        <v>102</v>
      </c>
      <c r="C201" s="86">
        <v>405</v>
      </c>
      <c r="D201" s="87">
        <v>4400000000</v>
      </c>
      <c r="E201" s="88">
        <v>410</v>
      </c>
      <c r="F201" s="162">
        <v>204.68799999999999</v>
      </c>
      <c r="G201" s="162"/>
      <c r="H201" s="162">
        <v>204.68799999999999</v>
      </c>
      <c r="I201" s="162"/>
    </row>
    <row r="202" spans="1:9" x14ac:dyDescent="0.2">
      <c r="A202" s="74">
        <v>0</v>
      </c>
      <c r="B202" s="83" t="s">
        <v>82</v>
      </c>
      <c r="C202" s="84">
        <v>408</v>
      </c>
      <c r="D202" s="85">
        <v>0</v>
      </c>
      <c r="E202" s="121">
        <v>0</v>
      </c>
      <c r="F202" s="34">
        <f>F203</f>
        <v>6191.6009999999997</v>
      </c>
      <c r="G202" s="34">
        <v>0</v>
      </c>
      <c r="H202" s="34">
        <f>H203</f>
        <v>6191.6009999999997</v>
      </c>
      <c r="I202" s="34">
        <v>0</v>
      </c>
    </row>
    <row r="203" spans="1:9" ht="38.25" x14ac:dyDescent="0.2">
      <c r="A203" s="74">
        <v>0</v>
      </c>
      <c r="B203" s="44" t="s">
        <v>145</v>
      </c>
      <c r="C203" s="86">
        <v>408</v>
      </c>
      <c r="D203" s="87" t="s">
        <v>27</v>
      </c>
      <c r="E203" s="88">
        <v>0</v>
      </c>
      <c r="F203" s="162">
        <f>F204</f>
        <v>6191.6009999999997</v>
      </c>
      <c r="G203" s="162">
        <v>0</v>
      </c>
      <c r="H203" s="162">
        <f>H204</f>
        <v>6191.6009999999997</v>
      </c>
      <c r="I203" s="162">
        <v>0</v>
      </c>
    </row>
    <row r="204" spans="1:9" x14ac:dyDescent="0.2">
      <c r="A204" s="74">
        <v>0</v>
      </c>
      <c r="B204" s="44" t="s">
        <v>36</v>
      </c>
      <c r="C204" s="86">
        <v>408</v>
      </c>
      <c r="D204" s="87" t="s">
        <v>27</v>
      </c>
      <c r="E204" s="88">
        <v>800</v>
      </c>
      <c r="F204" s="162">
        <f>F205</f>
        <v>6191.6009999999997</v>
      </c>
      <c r="G204" s="162">
        <v>0</v>
      </c>
      <c r="H204" s="162">
        <f>H205</f>
        <v>6191.6009999999997</v>
      </c>
      <c r="I204" s="162">
        <v>0</v>
      </c>
    </row>
    <row r="205" spans="1:9" ht="38.25" x14ac:dyDescent="0.2">
      <c r="A205" s="74">
        <v>0</v>
      </c>
      <c r="B205" s="44" t="s">
        <v>81</v>
      </c>
      <c r="C205" s="86">
        <v>408</v>
      </c>
      <c r="D205" s="87" t="s">
        <v>27</v>
      </c>
      <c r="E205" s="88">
        <v>810</v>
      </c>
      <c r="F205" s="162">
        <v>6191.6009999999997</v>
      </c>
      <c r="G205" s="162">
        <v>0</v>
      </c>
      <c r="H205" s="162">
        <v>6191.6009999999997</v>
      </c>
      <c r="I205" s="162">
        <v>0</v>
      </c>
    </row>
    <row r="206" spans="1:9" hidden="1" x14ac:dyDescent="0.2">
      <c r="A206" s="74"/>
      <c r="B206" s="83" t="s">
        <v>57</v>
      </c>
      <c r="C206" s="84">
        <v>412</v>
      </c>
      <c r="D206" s="85">
        <v>0</v>
      </c>
      <c r="E206" s="121">
        <v>0</v>
      </c>
      <c r="F206" s="34">
        <f>F207+F210</f>
        <v>0</v>
      </c>
      <c r="G206" s="34">
        <f>G207+G210</f>
        <v>0</v>
      </c>
      <c r="H206" s="34">
        <f>H207+H210</f>
        <v>0</v>
      </c>
      <c r="I206" s="34">
        <f>I207+I210</f>
        <v>0</v>
      </c>
    </row>
    <row r="207" spans="1:9" ht="38.25" hidden="1" x14ac:dyDescent="0.2">
      <c r="A207" s="74"/>
      <c r="B207" s="44" t="s">
        <v>153</v>
      </c>
      <c r="C207" s="86">
        <v>412</v>
      </c>
      <c r="D207" s="87">
        <v>1700000000</v>
      </c>
      <c r="E207" s="88"/>
      <c r="F207" s="162">
        <f>F208</f>
        <v>0</v>
      </c>
      <c r="G207" s="162"/>
      <c r="H207" s="162">
        <f>H208</f>
        <v>0</v>
      </c>
      <c r="I207" s="162"/>
    </row>
    <row r="208" spans="1:9" hidden="1" x14ac:dyDescent="0.2">
      <c r="A208" s="74"/>
      <c r="B208" s="44" t="s">
        <v>36</v>
      </c>
      <c r="C208" s="86">
        <v>412</v>
      </c>
      <c r="D208" s="87">
        <v>1700000000</v>
      </c>
      <c r="E208" s="88">
        <v>800</v>
      </c>
      <c r="F208" s="162">
        <f>F209</f>
        <v>0</v>
      </c>
      <c r="G208" s="162"/>
      <c r="H208" s="162">
        <f>H209</f>
        <v>0</v>
      </c>
      <c r="I208" s="162"/>
    </row>
    <row r="209" spans="1:10" ht="38.25" hidden="1" x14ac:dyDescent="0.2">
      <c r="A209" s="74"/>
      <c r="B209" s="44" t="s">
        <v>81</v>
      </c>
      <c r="C209" s="86">
        <v>412</v>
      </c>
      <c r="D209" s="87">
        <v>1700000000</v>
      </c>
      <c r="E209" s="88">
        <v>810</v>
      </c>
      <c r="F209" s="162"/>
      <c r="G209" s="162"/>
      <c r="H209" s="162"/>
      <c r="I209" s="162"/>
      <c r="J209" s="103"/>
    </row>
    <row r="210" spans="1:10" ht="38.25" hidden="1" x14ac:dyDescent="0.2">
      <c r="A210" s="74"/>
      <c r="B210" s="44" t="s">
        <v>108</v>
      </c>
      <c r="C210" s="86">
        <v>412</v>
      </c>
      <c r="D210" s="87">
        <v>1800000000</v>
      </c>
      <c r="E210" s="88"/>
      <c r="F210" s="162">
        <f t="shared" ref="F210:I211" si="22">F211</f>
        <v>0</v>
      </c>
      <c r="G210" s="162">
        <f t="shared" si="22"/>
        <v>0</v>
      </c>
      <c r="H210" s="162">
        <f t="shared" si="22"/>
        <v>0</v>
      </c>
      <c r="I210" s="162">
        <f t="shared" si="22"/>
        <v>0</v>
      </c>
    </row>
    <row r="211" spans="1:10" ht="25.5" hidden="1" x14ac:dyDescent="0.2">
      <c r="A211" s="74"/>
      <c r="B211" s="44" t="s">
        <v>34</v>
      </c>
      <c r="C211" s="86">
        <v>412</v>
      </c>
      <c r="D211" s="87">
        <v>1800000000</v>
      </c>
      <c r="E211" s="88">
        <v>200</v>
      </c>
      <c r="F211" s="162">
        <f t="shared" si="22"/>
        <v>0</v>
      </c>
      <c r="G211" s="162">
        <f t="shared" si="22"/>
        <v>0</v>
      </c>
      <c r="H211" s="162">
        <f t="shared" si="22"/>
        <v>0</v>
      </c>
      <c r="I211" s="162">
        <f t="shared" si="22"/>
        <v>0</v>
      </c>
    </row>
    <row r="212" spans="1:10" ht="25.5" hidden="1" x14ac:dyDescent="0.2">
      <c r="A212" s="74"/>
      <c r="B212" s="44" t="s">
        <v>35</v>
      </c>
      <c r="C212" s="86">
        <v>412</v>
      </c>
      <c r="D212" s="87">
        <v>1800000000</v>
      </c>
      <c r="E212" s="88">
        <v>240</v>
      </c>
      <c r="F212" s="162"/>
      <c r="G212" s="162"/>
      <c r="H212" s="162"/>
      <c r="I212" s="162"/>
    </row>
    <row r="213" spans="1:10" x14ac:dyDescent="0.2">
      <c r="A213" s="74"/>
      <c r="B213" s="83" t="s">
        <v>104</v>
      </c>
      <c r="C213" s="84">
        <v>502</v>
      </c>
      <c r="D213" s="85"/>
      <c r="E213" s="121"/>
      <c r="F213" s="34">
        <f>F214</f>
        <v>1010.101</v>
      </c>
      <c r="G213" s="34">
        <f t="shared" ref="G213:I213" si="23">G214</f>
        <v>1000</v>
      </c>
      <c r="H213" s="34">
        <f>H214</f>
        <v>1010.101</v>
      </c>
      <c r="I213" s="34">
        <f t="shared" si="23"/>
        <v>1000</v>
      </c>
    </row>
    <row r="214" spans="1:10" ht="25.5" x14ac:dyDescent="0.2">
      <c r="A214" s="74"/>
      <c r="B214" s="44" t="s">
        <v>139</v>
      </c>
      <c r="C214" s="86">
        <v>502</v>
      </c>
      <c r="D214" s="87">
        <v>4400000000</v>
      </c>
      <c r="E214" s="88"/>
      <c r="F214" s="162">
        <f>F215</f>
        <v>1010.101</v>
      </c>
      <c r="G214" s="162">
        <f>G215</f>
        <v>1000</v>
      </c>
      <c r="H214" s="162">
        <f>H215</f>
        <v>1010.101</v>
      </c>
      <c r="I214" s="162">
        <f>I215</f>
        <v>1000</v>
      </c>
    </row>
    <row r="215" spans="1:10" x14ac:dyDescent="0.2">
      <c r="A215" s="74"/>
      <c r="B215" s="44" t="s">
        <v>36</v>
      </c>
      <c r="C215" s="86">
        <v>502</v>
      </c>
      <c r="D215" s="87">
        <v>4400000000</v>
      </c>
      <c r="E215" s="88">
        <v>800</v>
      </c>
      <c r="F215" s="162">
        <f>F216</f>
        <v>1010.101</v>
      </c>
      <c r="G215" s="162">
        <f>G216</f>
        <v>1000</v>
      </c>
      <c r="H215" s="162">
        <f>H216</f>
        <v>1010.101</v>
      </c>
      <c r="I215" s="162">
        <f>I216</f>
        <v>1000</v>
      </c>
    </row>
    <row r="216" spans="1:10" ht="38.25" x14ac:dyDescent="0.2">
      <c r="A216" s="74"/>
      <c r="B216" s="44" t="s">
        <v>81</v>
      </c>
      <c r="C216" s="86">
        <v>502</v>
      </c>
      <c r="D216" s="87">
        <v>4400000000</v>
      </c>
      <c r="E216" s="88">
        <v>810</v>
      </c>
      <c r="F216" s="162">
        <v>1010.101</v>
      </c>
      <c r="G216" s="162">
        <v>1000</v>
      </c>
      <c r="H216" s="162">
        <v>1010.101</v>
      </c>
      <c r="I216" s="162">
        <v>1000</v>
      </c>
    </row>
    <row r="217" spans="1:10" x14ac:dyDescent="0.2">
      <c r="A217" s="74">
        <v>0</v>
      </c>
      <c r="B217" s="83" t="s">
        <v>83</v>
      </c>
      <c r="C217" s="84">
        <v>701</v>
      </c>
      <c r="D217" s="85">
        <v>0</v>
      </c>
      <c r="E217" s="121">
        <v>0</v>
      </c>
      <c r="F217" s="34">
        <f>F218+F221</f>
        <v>8684.5879999999997</v>
      </c>
      <c r="G217" s="34">
        <f t="shared" ref="G217:I217" si="24">G218+G221</f>
        <v>0</v>
      </c>
      <c r="H217" s="34">
        <f t="shared" si="24"/>
        <v>7384.6040000000003</v>
      </c>
      <c r="I217" s="34">
        <f t="shared" si="24"/>
        <v>0</v>
      </c>
    </row>
    <row r="218" spans="1:10" ht="38.25" x14ac:dyDescent="0.2">
      <c r="A218" s="74">
        <v>0</v>
      </c>
      <c r="B218" s="44" t="s">
        <v>146</v>
      </c>
      <c r="C218" s="86">
        <v>701</v>
      </c>
      <c r="D218" s="87" t="s">
        <v>28</v>
      </c>
      <c r="E218" s="88">
        <v>0</v>
      </c>
      <c r="F218" s="162">
        <f>F219</f>
        <v>8643.3539999999994</v>
      </c>
      <c r="G218" s="162">
        <f>G219</f>
        <v>0</v>
      </c>
      <c r="H218" s="162">
        <f>H219</f>
        <v>7355.6890000000003</v>
      </c>
      <c r="I218" s="162">
        <f>I219</f>
        <v>0</v>
      </c>
    </row>
    <row r="219" spans="1:10" ht="25.5" x14ac:dyDescent="0.2">
      <c r="A219" s="74">
        <v>0</v>
      </c>
      <c r="B219" s="44" t="s">
        <v>53</v>
      </c>
      <c r="C219" s="86">
        <v>701</v>
      </c>
      <c r="D219" s="87" t="s">
        <v>28</v>
      </c>
      <c r="E219" s="88">
        <v>600</v>
      </c>
      <c r="F219" s="162">
        <f>F220</f>
        <v>8643.3539999999994</v>
      </c>
      <c r="G219" s="162">
        <v>0</v>
      </c>
      <c r="H219" s="162">
        <f>H220</f>
        <v>7355.6890000000003</v>
      </c>
      <c r="I219" s="162">
        <v>0</v>
      </c>
    </row>
    <row r="220" spans="1:10" x14ac:dyDescent="0.2">
      <c r="A220" s="74">
        <v>0</v>
      </c>
      <c r="B220" s="44" t="s">
        <v>54</v>
      </c>
      <c r="C220" s="86">
        <v>701</v>
      </c>
      <c r="D220" s="87" t="s">
        <v>28</v>
      </c>
      <c r="E220" s="88">
        <v>620</v>
      </c>
      <c r="F220" s="162">
        <v>8643.3539999999994</v>
      </c>
      <c r="G220" s="162">
        <v>0</v>
      </c>
      <c r="H220" s="162">
        <v>7355.6890000000003</v>
      </c>
      <c r="I220" s="162">
        <v>0</v>
      </c>
    </row>
    <row r="221" spans="1:10" ht="25.5" x14ac:dyDescent="0.2">
      <c r="A221" s="74"/>
      <c r="B221" s="44" t="s">
        <v>159</v>
      </c>
      <c r="C221" s="86">
        <v>701</v>
      </c>
      <c r="D221" s="87">
        <v>4100000000</v>
      </c>
      <c r="E221" s="88"/>
      <c r="F221" s="162">
        <f>F222</f>
        <v>41.234000000000002</v>
      </c>
      <c r="G221" s="162"/>
      <c r="H221" s="162">
        <f>H222</f>
        <v>28.914999999999999</v>
      </c>
      <c r="I221" s="162"/>
    </row>
    <row r="222" spans="1:10" ht="25.5" x14ac:dyDescent="0.2">
      <c r="A222" s="74"/>
      <c r="B222" s="44" t="s">
        <v>53</v>
      </c>
      <c r="C222" s="86">
        <v>701</v>
      </c>
      <c r="D222" s="87">
        <v>4100000000</v>
      </c>
      <c r="E222" s="88">
        <v>600</v>
      </c>
      <c r="F222" s="162">
        <f>F223</f>
        <v>41.234000000000002</v>
      </c>
      <c r="G222" s="162"/>
      <c r="H222" s="162">
        <f>H223</f>
        <v>28.914999999999999</v>
      </c>
      <c r="I222" s="162"/>
    </row>
    <row r="223" spans="1:10" x14ac:dyDescent="0.2">
      <c r="A223" s="74"/>
      <c r="B223" s="44" t="s">
        <v>54</v>
      </c>
      <c r="C223" s="86">
        <v>701</v>
      </c>
      <c r="D223" s="87">
        <v>4100000000</v>
      </c>
      <c r="E223" s="88">
        <v>620</v>
      </c>
      <c r="F223" s="162">
        <v>41.234000000000002</v>
      </c>
      <c r="G223" s="162"/>
      <c r="H223" s="162">
        <v>28.914999999999999</v>
      </c>
      <c r="I223" s="162"/>
    </row>
    <row r="224" spans="1:10" x14ac:dyDescent="0.2">
      <c r="A224" s="74">
        <v>0</v>
      </c>
      <c r="B224" s="83" t="s">
        <v>40</v>
      </c>
      <c r="C224" s="84">
        <v>702</v>
      </c>
      <c r="D224" s="85">
        <v>0</v>
      </c>
      <c r="E224" s="121">
        <v>0</v>
      </c>
      <c r="F224" s="34">
        <f>F225+F228</f>
        <v>41345.550999999999</v>
      </c>
      <c r="G224" s="34">
        <f>G225+G228</f>
        <v>0</v>
      </c>
      <c r="H224" s="34">
        <f>H225+H228</f>
        <v>36587.019999999997</v>
      </c>
      <c r="I224" s="34">
        <f>I225+I228</f>
        <v>0</v>
      </c>
    </row>
    <row r="225" spans="1:10" ht="38.25" x14ac:dyDescent="0.2">
      <c r="A225" s="74">
        <v>0</v>
      </c>
      <c r="B225" s="44" t="s">
        <v>146</v>
      </c>
      <c r="C225" s="86">
        <v>702</v>
      </c>
      <c r="D225" s="87" t="s">
        <v>28</v>
      </c>
      <c r="E225" s="88">
        <v>0</v>
      </c>
      <c r="F225" s="162">
        <f t="shared" ref="F225:I226" si="25">F226</f>
        <v>41197.593000000001</v>
      </c>
      <c r="G225" s="162">
        <f t="shared" si="25"/>
        <v>0</v>
      </c>
      <c r="H225" s="162">
        <f t="shared" si="25"/>
        <v>36485.877</v>
      </c>
      <c r="I225" s="162">
        <f t="shared" si="25"/>
        <v>0</v>
      </c>
    </row>
    <row r="226" spans="1:10" ht="25.5" x14ac:dyDescent="0.2">
      <c r="A226" s="74">
        <v>0</v>
      </c>
      <c r="B226" s="44" t="s">
        <v>53</v>
      </c>
      <c r="C226" s="86">
        <v>702</v>
      </c>
      <c r="D226" s="87" t="s">
        <v>28</v>
      </c>
      <c r="E226" s="88">
        <v>600</v>
      </c>
      <c r="F226" s="162">
        <f t="shared" si="25"/>
        <v>41197.593000000001</v>
      </c>
      <c r="G226" s="162">
        <f t="shared" si="25"/>
        <v>0</v>
      </c>
      <c r="H226" s="162">
        <f t="shared" si="25"/>
        <v>36485.877</v>
      </c>
      <c r="I226" s="162">
        <f t="shared" si="25"/>
        <v>0</v>
      </c>
    </row>
    <row r="227" spans="1:10" s="15" customFormat="1" x14ac:dyDescent="0.2">
      <c r="A227" s="74">
        <v>0</v>
      </c>
      <c r="B227" s="44" t="s">
        <v>54</v>
      </c>
      <c r="C227" s="86">
        <v>702</v>
      </c>
      <c r="D227" s="87" t="s">
        <v>28</v>
      </c>
      <c r="E227" s="88">
        <v>620</v>
      </c>
      <c r="F227" s="162">
        <v>41197.593000000001</v>
      </c>
      <c r="G227" s="162"/>
      <c r="H227" s="162">
        <v>36485.877</v>
      </c>
      <c r="I227" s="162"/>
      <c r="J227"/>
    </row>
    <row r="228" spans="1:10" ht="25.5" x14ac:dyDescent="0.2">
      <c r="A228" s="74"/>
      <c r="B228" s="44" t="s">
        <v>160</v>
      </c>
      <c r="C228" s="86">
        <v>702</v>
      </c>
      <c r="D228" s="87">
        <v>4100000000</v>
      </c>
      <c r="E228" s="88"/>
      <c r="F228" s="162">
        <f>F229</f>
        <v>147.958</v>
      </c>
      <c r="G228" s="162"/>
      <c r="H228" s="162">
        <f>H229</f>
        <v>101.143</v>
      </c>
      <c r="I228" s="162"/>
    </row>
    <row r="229" spans="1:10" ht="25.5" x14ac:dyDescent="0.2">
      <c r="A229" s="74"/>
      <c r="B229" s="44" t="s">
        <v>53</v>
      </c>
      <c r="C229" s="86">
        <v>702</v>
      </c>
      <c r="D229" s="87">
        <v>4100000000</v>
      </c>
      <c r="E229" s="88">
        <v>600</v>
      </c>
      <c r="F229" s="162">
        <f>F230</f>
        <v>147.958</v>
      </c>
      <c r="G229" s="162"/>
      <c r="H229" s="162">
        <f>H230</f>
        <v>101.143</v>
      </c>
      <c r="I229" s="162"/>
    </row>
    <row r="230" spans="1:10" x14ac:dyDescent="0.2">
      <c r="A230" s="74"/>
      <c r="B230" s="44" t="s">
        <v>54</v>
      </c>
      <c r="C230" s="86">
        <v>702</v>
      </c>
      <c r="D230" s="87">
        <v>4100000000</v>
      </c>
      <c r="E230" s="88">
        <v>620</v>
      </c>
      <c r="F230" s="162">
        <v>147.958</v>
      </c>
      <c r="G230" s="162"/>
      <c r="H230" s="162">
        <v>101.143</v>
      </c>
      <c r="I230" s="162"/>
    </row>
    <row r="231" spans="1:10" x14ac:dyDescent="0.2">
      <c r="A231" s="120"/>
      <c r="B231" s="83" t="s">
        <v>95</v>
      </c>
      <c r="C231" s="84">
        <v>707</v>
      </c>
      <c r="D231" s="85"/>
      <c r="E231" s="121"/>
      <c r="F231" s="34">
        <f t="shared" ref="F231:I233" si="26">F232</f>
        <v>1702.643</v>
      </c>
      <c r="G231" s="34">
        <f t="shared" si="26"/>
        <v>1702.643</v>
      </c>
      <c r="H231" s="34">
        <f t="shared" si="26"/>
        <v>1702.643</v>
      </c>
      <c r="I231" s="34">
        <f t="shared" si="26"/>
        <v>1702.643</v>
      </c>
    </row>
    <row r="232" spans="1:10" ht="38.25" x14ac:dyDescent="0.2">
      <c r="A232" s="74"/>
      <c r="B232" s="44" t="s">
        <v>146</v>
      </c>
      <c r="C232" s="86">
        <v>707</v>
      </c>
      <c r="D232" s="87">
        <v>600000000</v>
      </c>
      <c r="E232" s="88"/>
      <c r="F232" s="162">
        <f>F233</f>
        <v>1702.643</v>
      </c>
      <c r="G232" s="162">
        <f>G233</f>
        <v>1702.643</v>
      </c>
      <c r="H232" s="162">
        <f>H233</f>
        <v>1702.643</v>
      </c>
      <c r="I232" s="162">
        <f>I233</f>
        <v>1702.643</v>
      </c>
    </row>
    <row r="233" spans="1:10" ht="25.5" x14ac:dyDescent="0.2">
      <c r="A233" s="74"/>
      <c r="B233" s="44" t="s">
        <v>53</v>
      </c>
      <c r="C233" s="86">
        <v>707</v>
      </c>
      <c r="D233" s="87">
        <v>600000000</v>
      </c>
      <c r="E233" s="88">
        <v>600</v>
      </c>
      <c r="F233" s="162">
        <f t="shared" si="26"/>
        <v>1702.643</v>
      </c>
      <c r="G233" s="162">
        <f t="shared" si="26"/>
        <v>1702.643</v>
      </c>
      <c r="H233" s="162">
        <f t="shared" si="26"/>
        <v>1702.643</v>
      </c>
      <c r="I233" s="162">
        <f t="shared" si="26"/>
        <v>1702.643</v>
      </c>
    </row>
    <row r="234" spans="1:10" x14ac:dyDescent="0.2">
      <c r="A234" s="74"/>
      <c r="B234" s="44" t="s">
        <v>54</v>
      </c>
      <c r="C234" s="86">
        <v>707</v>
      </c>
      <c r="D234" s="87">
        <v>600000000</v>
      </c>
      <c r="E234" s="88">
        <v>620</v>
      </c>
      <c r="F234" s="162">
        <v>1702.643</v>
      </c>
      <c r="G234" s="162">
        <v>1702.643</v>
      </c>
      <c r="H234" s="162">
        <v>1702.643</v>
      </c>
      <c r="I234" s="162">
        <v>1702.643</v>
      </c>
    </row>
    <row r="235" spans="1:10" x14ac:dyDescent="0.2">
      <c r="A235" s="120"/>
      <c r="B235" s="83" t="s">
        <v>132</v>
      </c>
      <c r="C235" s="84">
        <v>709</v>
      </c>
      <c r="D235" s="85"/>
      <c r="E235" s="121"/>
      <c r="F235" s="34">
        <f>F236</f>
        <v>8738.3379999999997</v>
      </c>
      <c r="G235" s="34">
        <f>G236</f>
        <v>7407</v>
      </c>
      <c r="H235" s="34">
        <f>H236</f>
        <v>8734.2980000000007</v>
      </c>
      <c r="I235" s="34">
        <f>I236</f>
        <v>7403.5659999999998</v>
      </c>
    </row>
    <row r="236" spans="1:10" ht="38.25" x14ac:dyDescent="0.2">
      <c r="A236" s="74"/>
      <c r="B236" s="44" t="s">
        <v>146</v>
      </c>
      <c r="C236" s="86">
        <v>709</v>
      </c>
      <c r="D236" s="87" t="s">
        <v>28</v>
      </c>
      <c r="E236" s="88"/>
      <c r="F236" s="162">
        <f t="shared" ref="F236:I237" si="27">F237</f>
        <v>8738.3379999999997</v>
      </c>
      <c r="G236" s="162">
        <f t="shared" si="27"/>
        <v>7407</v>
      </c>
      <c r="H236" s="162">
        <f t="shared" si="27"/>
        <v>8734.2980000000007</v>
      </c>
      <c r="I236" s="162">
        <f t="shared" si="27"/>
        <v>7403.5659999999998</v>
      </c>
    </row>
    <row r="237" spans="1:10" ht="25.5" x14ac:dyDescent="0.2">
      <c r="A237" s="74"/>
      <c r="B237" s="44" t="s">
        <v>53</v>
      </c>
      <c r="C237" s="86">
        <v>709</v>
      </c>
      <c r="D237" s="87" t="s">
        <v>28</v>
      </c>
      <c r="E237" s="88">
        <v>600</v>
      </c>
      <c r="F237" s="162">
        <f t="shared" si="27"/>
        <v>8738.3379999999997</v>
      </c>
      <c r="G237" s="162">
        <f t="shared" si="27"/>
        <v>7407</v>
      </c>
      <c r="H237" s="162">
        <f t="shared" si="27"/>
        <v>8734.2980000000007</v>
      </c>
      <c r="I237" s="162">
        <f t="shared" si="27"/>
        <v>7403.5659999999998</v>
      </c>
    </row>
    <row r="238" spans="1:10" x14ac:dyDescent="0.2">
      <c r="A238" s="74">
        <v>0</v>
      </c>
      <c r="B238" s="44" t="s">
        <v>54</v>
      </c>
      <c r="C238" s="86">
        <v>709</v>
      </c>
      <c r="D238" s="87" t="s">
        <v>28</v>
      </c>
      <c r="E238" s="88">
        <v>620</v>
      </c>
      <c r="F238" s="162">
        <v>8738.3379999999997</v>
      </c>
      <c r="G238" s="162">
        <v>7407</v>
      </c>
      <c r="H238" s="162">
        <v>8734.2980000000007</v>
      </c>
      <c r="I238" s="162">
        <v>7403.5659999999998</v>
      </c>
    </row>
    <row r="239" spans="1:10" x14ac:dyDescent="0.2">
      <c r="A239" s="74">
        <v>0</v>
      </c>
      <c r="B239" s="83" t="s">
        <v>85</v>
      </c>
      <c r="C239" s="84">
        <v>1001</v>
      </c>
      <c r="D239" s="85"/>
      <c r="E239" s="121">
        <v>0</v>
      </c>
      <c r="F239" s="34">
        <f>F240</f>
        <v>2259.096</v>
      </c>
      <c r="G239" s="34">
        <v>0</v>
      </c>
      <c r="H239" s="34">
        <f>H240</f>
        <v>2097.2190000000001</v>
      </c>
      <c r="I239" s="34">
        <v>0</v>
      </c>
    </row>
    <row r="240" spans="1:10" ht="38.25" x14ac:dyDescent="0.2">
      <c r="A240" s="74">
        <v>0</v>
      </c>
      <c r="B240" s="44" t="s">
        <v>157</v>
      </c>
      <c r="C240" s="86">
        <v>1001</v>
      </c>
      <c r="D240" s="87">
        <v>1800000000</v>
      </c>
      <c r="E240" s="88">
        <v>0</v>
      </c>
      <c r="F240" s="162">
        <f>F241</f>
        <v>2259.096</v>
      </c>
      <c r="G240" s="162">
        <v>0</v>
      </c>
      <c r="H240" s="162">
        <f>H241</f>
        <v>2097.2190000000001</v>
      </c>
      <c r="I240" s="162">
        <v>0</v>
      </c>
    </row>
    <row r="241" spans="1:10" x14ac:dyDescent="0.2">
      <c r="A241" s="74">
        <v>0</v>
      </c>
      <c r="B241" s="44" t="s">
        <v>66</v>
      </c>
      <c r="C241" s="86">
        <v>1001</v>
      </c>
      <c r="D241" s="87">
        <v>1800000000</v>
      </c>
      <c r="E241" s="88">
        <v>300</v>
      </c>
      <c r="F241" s="162">
        <f>F242</f>
        <v>2259.096</v>
      </c>
      <c r="G241" s="162">
        <v>0</v>
      </c>
      <c r="H241" s="162">
        <f>H242</f>
        <v>2097.2190000000001</v>
      </c>
      <c r="I241" s="162">
        <v>0</v>
      </c>
    </row>
    <row r="242" spans="1:10" x14ac:dyDescent="0.2">
      <c r="A242" s="74">
        <v>0</v>
      </c>
      <c r="B242" s="44" t="s">
        <v>86</v>
      </c>
      <c r="C242" s="86">
        <v>1001</v>
      </c>
      <c r="D242" s="87">
        <v>1800000000</v>
      </c>
      <c r="E242" s="88">
        <v>310</v>
      </c>
      <c r="F242" s="162">
        <v>2259.096</v>
      </c>
      <c r="G242" s="162">
        <v>0</v>
      </c>
      <c r="H242" s="162">
        <v>2097.2190000000001</v>
      </c>
      <c r="I242" s="162">
        <v>0</v>
      </c>
    </row>
    <row r="243" spans="1:10" x14ac:dyDescent="0.2">
      <c r="A243" s="74">
        <v>0</v>
      </c>
      <c r="B243" s="83" t="s">
        <v>68</v>
      </c>
      <c r="C243" s="84">
        <v>1004</v>
      </c>
      <c r="D243" s="85">
        <v>0</v>
      </c>
      <c r="E243" s="121">
        <v>0</v>
      </c>
      <c r="F243" s="34">
        <f t="shared" ref="F243:I245" si="28">F244</f>
        <v>7741.46</v>
      </c>
      <c r="G243" s="34">
        <f t="shared" si="28"/>
        <v>7741.46</v>
      </c>
      <c r="H243" s="34">
        <f t="shared" si="28"/>
        <v>6461.277</v>
      </c>
      <c r="I243" s="34">
        <f t="shared" si="28"/>
        <v>6461.277</v>
      </c>
    </row>
    <row r="244" spans="1:10" ht="25.5" x14ac:dyDescent="0.2">
      <c r="A244" s="74">
        <v>0</v>
      </c>
      <c r="B244" s="44" t="s">
        <v>143</v>
      </c>
      <c r="C244" s="86">
        <v>1004</v>
      </c>
      <c r="D244" s="87" t="s">
        <v>25</v>
      </c>
      <c r="E244" s="88">
        <v>0</v>
      </c>
      <c r="F244" s="162">
        <f t="shared" si="28"/>
        <v>7741.46</v>
      </c>
      <c r="G244" s="162">
        <f t="shared" si="28"/>
        <v>7741.46</v>
      </c>
      <c r="H244" s="162">
        <f t="shared" si="28"/>
        <v>6461.277</v>
      </c>
      <c r="I244" s="162">
        <f t="shared" si="28"/>
        <v>6461.277</v>
      </c>
    </row>
    <row r="245" spans="1:10" ht="25.5" x14ac:dyDescent="0.2">
      <c r="A245" s="74">
        <v>0</v>
      </c>
      <c r="B245" s="44" t="s">
        <v>34</v>
      </c>
      <c r="C245" s="86">
        <v>1004</v>
      </c>
      <c r="D245" s="87" t="s">
        <v>25</v>
      </c>
      <c r="E245" s="88">
        <v>200</v>
      </c>
      <c r="F245" s="162">
        <f t="shared" si="28"/>
        <v>7741.46</v>
      </c>
      <c r="G245" s="162">
        <f t="shared" si="28"/>
        <v>7741.46</v>
      </c>
      <c r="H245" s="162">
        <f t="shared" si="28"/>
        <v>6461.277</v>
      </c>
      <c r="I245" s="162">
        <f t="shared" si="28"/>
        <v>6461.277</v>
      </c>
    </row>
    <row r="246" spans="1:10" s="15" customFormat="1" ht="25.5" x14ac:dyDescent="0.2">
      <c r="A246" s="74">
        <v>0</v>
      </c>
      <c r="B246" s="44" t="s">
        <v>35</v>
      </c>
      <c r="C246" s="86">
        <v>1004</v>
      </c>
      <c r="D246" s="87" t="s">
        <v>25</v>
      </c>
      <c r="E246" s="88">
        <v>240</v>
      </c>
      <c r="F246" s="162">
        <v>7741.46</v>
      </c>
      <c r="G246" s="162">
        <v>7741.46</v>
      </c>
      <c r="H246" s="162">
        <v>6461.277</v>
      </c>
      <c r="I246" s="162">
        <v>6461.277</v>
      </c>
      <c r="J246"/>
    </row>
    <row r="247" spans="1:10" x14ac:dyDescent="0.2">
      <c r="A247" s="74">
        <v>0</v>
      </c>
      <c r="B247" s="83" t="s">
        <v>88</v>
      </c>
      <c r="C247" s="84">
        <v>1202</v>
      </c>
      <c r="D247" s="85">
        <v>0</v>
      </c>
      <c r="E247" s="121">
        <v>0</v>
      </c>
      <c r="F247" s="34">
        <f>F248</f>
        <v>2813.6320000000001</v>
      </c>
      <c r="G247" s="34">
        <f>G248</f>
        <v>0</v>
      </c>
      <c r="H247" s="34">
        <f>H248</f>
        <v>2728.9839999999999</v>
      </c>
      <c r="I247" s="34">
        <f>I248</f>
        <v>0</v>
      </c>
      <c r="J247" s="15"/>
    </row>
    <row r="248" spans="1:10" ht="25.5" x14ac:dyDescent="0.2">
      <c r="A248" s="74">
        <v>0</v>
      </c>
      <c r="B248" s="44" t="s">
        <v>147</v>
      </c>
      <c r="C248" s="86">
        <v>1202</v>
      </c>
      <c r="D248" s="87" t="s">
        <v>29</v>
      </c>
      <c r="E248" s="88">
        <v>0</v>
      </c>
      <c r="F248" s="162">
        <f>F249</f>
        <v>2813.6320000000001</v>
      </c>
      <c r="G248" s="162">
        <v>0</v>
      </c>
      <c r="H248" s="162">
        <f>H249</f>
        <v>2728.9839999999999</v>
      </c>
      <c r="I248" s="162">
        <v>0</v>
      </c>
    </row>
    <row r="249" spans="1:10" ht="25.5" x14ac:dyDescent="0.2">
      <c r="A249" s="74">
        <v>0</v>
      </c>
      <c r="B249" s="44" t="s">
        <v>53</v>
      </c>
      <c r="C249" s="86">
        <v>1202</v>
      </c>
      <c r="D249" s="87" t="s">
        <v>29</v>
      </c>
      <c r="E249" s="88">
        <v>600</v>
      </c>
      <c r="F249" s="162">
        <f>F250</f>
        <v>2813.6320000000001</v>
      </c>
      <c r="G249" s="162">
        <v>0</v>
      </c>
      <c r="H249" s="162">
        <f>H250</f>
        <v>2728.9839999999999</v>
      </c>
      <c r="I249" s="162">
        <v>0</v>
      </c>
    </row>
    <row r="250" spans="1:10" x14ac:dyDescent="0.2">
      <c r="A250" s="74">
        <v>0</v>
      </c>
      <c r="B250" s="44" t="s">
        <v>54</v>
      </c>
      <c r="C250" s="86">
        <v>1202</v>
      </c>
      <c r="D250" s="87" t="s">
        <v>29</v>
      </c>
      <c r="E250" s="88">
        <v>620</v>
      </c>
      <c r="F250" s="162">
        <v>2813.6320000000001</v>
      </c>
      <c r="G250" s="162">
        <v>0</v>
      </c>
      <c r="H250" s="162">
        <v>2728.9839999999999</v>
      </c>
      <c r="I250" s="162">
        <v>0</v>
      </c>
    </row>
    <row r="251" spans="1:10" x14ac:dyDescent="0.2">
      <c r="A251" s="80">
        <v>978</v>
      </c>
      <c r="B251" s="95" t="s">
        <v>133</v>
      </c>
      <c r="C251" s="96"/>
      <c r="D251" s="121"/>
      <c r="E251" s="121"/>
      <c r="F251" s="34">
        <f t="shared" ref="F251:I252" si="29">F252</f>
        <v>1650.52</v>
      </c>
      <c r="G251" s="34">
        <f t="shared" si="29"/>
        <v>0</v>
      </c>
      <c r="H251" s="34">
        <f t="shared" si="29"/>
        <v>1624.646</v>
      </c>
      <c r="I251" s="34">
        <f t="shared" si="29"/>
        <v>0</v>
      </c>
    </row>
    <row r="252" spans="1:10" ht="25.5" x14ac:dyDescent="0.2">
      <c r="A252" s="80"/>
      <c r="B252" s="83" t="s">
        <v>38</v>
      </c>
      <c r="C252" s="96">
        <v>106</v>
      </c>
      <c r="D252" s="121"/>
      <c r="E252" s="121"/>
      <c r="F252" s="164">
        <f t="shared" si="29"/>
        <v>1650.52</v>
      </c>
      <c r="G252" s="164">
        <f t="shared" si="29"/>
        <v>0</v>
      </c>
      <c r="H252" s="164">
        <f t="shared" si="29"/>
        <v>1624.646</v>
      </c>
      <c r="I252" s="164">
        <f t="shared" si="29"/>
        <v>0</v>
      </c>
    </row>
    <row r="253" spans="1:10" ht="38.25" x14ac:dyDescent="0.2">
      <c r="A253" s="80"/>
      <c r="B253" s="44" t="s">
        <v>148</v>
      </c>
      <c r="C253" s="97">
        <v>106</v>
      </c>
      <c r="D253" s="88">
        <v>4900000000</v>
      </c>
      <c r="E253" s="88"/>
      <c r="F253" s="165">
        <f>F254+F256+F258</f>
        <v>1650.52</v>
      </c>
      <c r="G253" s="166">
        <f>G254+G256</f>
        <v>0</v>
      </c>
      <c r="H253" s="165">
        <f>H254+H256+H258</f>
        <v>1624.646</v>
      </c>
      <c r="I253" s="166">
        <f>I254+I256</f>
        <v>0</v>
      </c>
    </row>
    <row r="254" spans="1:10" ht="38.25" x14ac:dyDescent="0.2">
      <c r="A254" s="80"/>
      <c r="B254" s="44" t="s">
        <v>32</v>
      </c>
      <c r="C254" s="97">
        <v>106</v>
      </c>
      <c r="D254" s="88">
        <v>4900000000</v>
      </c>
      <c r="E254" s="88">
        <v>100</v>
      </c>
      <c r="F254" s="162">
        <f>F255</f>
        <v>1635.52</v>
      </c>
      <c r="G254" s="166"/>
      <c r="H254" s="162">
        <f>H255</f>
        <v>1609.646</v>
      </c>
      <c r="I254" s="166"/>
    </row>
    <row r="255" spans="1:10" x14ac:dyDescent="0.2">
      <c r="A255" s="80"/>
      <c r="B255" s="44" t="s">
        <v>33</v>
      </c>
      <c r="C255" s="97">
        <v>106</v>
      </c>
      <c r="D255" s="88">
        <v>4900000000</v>
      </c>
      <c r="E255" s="88">
        <v>120</v>
      </c>
      <c r="F255" s="162">
        <v>1635.52</v>
      </c>
      <c r="G255" s="160"/>
      <c r="H255" s="162">
        <v>1609.646</v>
      </c>
      <c r="I255" s="160"/>
    </row>
    <row r="256" spans="1:10" ht="25.5" x14ac:dyDescent="0.2">
      <c r="A256" s="80"/>
      <c r="B256" s="44" t="s">
        <v>34</v>
      </c>
      <c r="C256" s="97">
        <v>106</v>
      </c>
      <c r="D256" s="88">
        <v>4900000000</v>
      </c>
      <c r="E256" s="88">
        <v>200</v>
      </c>
      <c r="F256" s="162">
        <f>F257</f>
        <v>15</v>
      </c>
      <c r="G256" s="160"/>
      <c r="H256" s="162">
        <f>H257</f>
        <v>15</v>
      </c>
      <c r="I256" s="160"/>
    </row>
    <row r="257" spans="1:9" ht="25.5" x14ac:dyDescent="0.2">
      <c r="A257" s="80"/>
      <c r="B257" s="44" t="s">
        <v>35</v>
      </c>
      <c r="C257" s="97">
        <v>106</v>
      </c>
      <c r="D257" s="88">
        <v>4900000000</v>
      </c>
      <c r="E257" s="88">
        <v>240</v>
      </c>
      <c r="F257" s="162">
        <v>15</v>
      </c>
      <c r="G257" s="160"/>
      <c r="H257" s="162">
        <v>15</v>
      </c>
      <c r="I257" s="160"/>
    </row>
    <row r="258" spans="1:9" hidden="1" x14ac:dyDescent="0.2">
      <c r="A258" s="99"/>
      <c r="B258" s="44" t="s">
        <v>36</v>
      </c>
      <c r="C258" s="97">
        <v>106</v>
      </c>
      <c r="D258" s="88">
        <v>4900000000</v>
      </c>
      <c r="E258" s="100">
        <v>800</v>
      </c>
      <c r="F258" s="162">
        <f>F259</f>
        <v>0</v>
      </c>
      <c r="G258" s="160"/>
      <c r="H258" s="162">
        <f>H259</f>
        <v>0</v>
      </c>
      <c r="I258" s="160"/>
    </row>
    <row r="259" spans="1:9" hidden="1" x14ac:dyDescent="0.2">
      <c r="A259" s="99"/>
      <c r="B259" s="44" t="s">
        <v>37</v>
      </c>
      <c r="C259" s="97">
        <v>106</v>
      </c>
      <c r="D259" s="88">
        <v>4900000000</v>
      </c>
      <c r="E259" s="100">
        <v>850</v>
      </c>
      <c r="F259" s="162"/>
      <c r="G259" s="160"/>
      <c r="H259" s="162"/>
      <c r="I259" s="160"/>
    </row>
    <row r="260" spans="1:9" x14ac:dyDescent="0.2">
      <c r="A260" s="136" t="s">
        <v>6</v>
      </c>
      <c r="B260" s="137"/>
      <c r="C260" s="137"/>
      <c r="D260" s="137"/>
      <c r="E260" s="138"/>
      <c r="F260" s="164">
        <f>F14+F56+F129+F251</f>
        <v>333646.14600000001</v>
      </c>
      <c r="G260" s="164">
        <f>G14+G56+G129+G252</f>
        <v>67451.513000000006</v>
      </c>
      <c r="H260" s="164">
        <f>H14+H56+H129+H251</f>
        <v>310680.08699999994</v>
      </c>
      <c r="I260" s="164">
        <f>I14+I56+I129+I252</f>
        <v>64767.31</v>
      </c>
    </row>
    <row r="261" spans="1:9" hidden="1" x14ac:dyDescent="0.2">
      <c r="A261" s="74">
        <v>0</v>
      </c>
      <c r="B261" s="44" t="s">
        <v>89</v>
      </c>
      <c r="C261" s="86">
        <v>0</v>
      </c>
      <c r="D261" s="87">
        <v>0</v>
      </c>
      <c r="E261" s="88">
        <v>0</v>
      </c>
      <c r="F261" s="162">
        <v>0</v>
      </c>
      <c r="G261" s="162">
        <v>0</v>
      </c>
    </row>
    <row r="262" spans="1:9" hidden="1" x14ac:dyDescent="0.2">
      <c r="A262" s="74">
        <v>0</v>
      </c>
      <c r="B262" s="44" t="s">
        <v>89</v>
      </c>
      <c r="C262" s="86">
        <v>0</v>
      </c>
      <c r="D262" s="87">
        <v>0</v>
      </c>
      <c r="E262" s="88">
        <v>0</v>
      </c>
      <c r="F262" s="162">
        <v>0</v>
      </c>
      <c r="G262" s="162">
        <v>0</v>
      </c>
    </row>
    <row r="263" spans="1:9" hidden="1" x14ac:dyDescent="0.2">
      <c r="A263" s="74">
        <v>0</v>
      </c>
      <c r="B263" s="44" t="s">
        <v>89</v>
      </c>
      <c r="C263" s="86">
        <v>0</v>
      </c>
      <c r="D263" s="87">
        <v>0</v>
      </c>
      <c r="E263" s="88">
        <v>0</v>
      </c>
      <c r="F263" s="162">
        <v>0</v>
      </c>
      <c r="G263" s="162">
        <v>0</v>
      </c>
    </row>
    <row r="264" spans="1:9" hidden="1" x14ac:dyDescent="0.2">
      <c r="A264" s="74">
        <v>0</v>
      </c>
      <c r="B264" s="44" t="s">
        <v>89</v>
      </c>
      <c r="C264" s="86">
        <v>0</v>
      </c>
      <c r="D264" s="87">
        <v>0</v>
      </c>
      <c r="E264" s="88">
        <v>0</v>
      </c>
      <c r="F264" s="162">
        <v>0</v>
      </c>
      <c r="G264" s="162">
        <v>0</v>
      </c>
    </row>
    <row r="265" spans="1:9" hidden="1" x14ac:dyDescent="0.2">
      <c r="A265" s="74">
        <v>0</v>
      </c>
      <c r="B265" s="44" t="s">
        <v>89</v>
      </c>
      <c r="C265" s="86">
        <v>0</v>
      </c>
      <c r="D265" s="87">
        <v>0</v>
      </c>
      <c r="E265" s="88">
        <v>0</v>
      </c>
      <c r="F265" s="162">
        <v>0</v>
      </c>
      <c r="G265" s="162">
        <v>0</v>
      </c>
    </row>
    <row r="266" spans="1:9" hidden="1" x14ac:dyDescent="0.2">
      <c r="A266" s="74">
        <v>0</v>
      </c>
      <c r="B266" s="44" t="s">
        <v>89</v>
      </c>
      <c r="C266" s="86">
        <v>0</v>
      </c>
      <c r="D266" s="87">
        <v>0</v>
      </c>
      <c r="E266" s="88">
        <v>0</v>
      </c>
      <c r="F266" s="162">
        <v>0</v>
      </c>
      <c r="G266" s="162">
        <v>0</v>
      </c>
    </row>
    <row r="267" spans="1:9" hidden="1" x14ac:dyDescent="0.2">
      <c r="A267" s="74">
        <v>0</v>
      </c>
      <c r="B267" s="44" t="s">
        <v>89</v>
      </c>
      <c r="C267" s="86">
        <v>0</v>
      </c>
      <c r="D267" s="87">
        <v>0</v>
      </c>
      <c r="E267" s="88">
        <v>0</v>
      </c>
      <c r="F267" s="162">
        <v>0</v>
      </c>
      <c r="G267" s="162">
        <v>0</v>
      </c>
    </row>
    <row r="268" spans="1:9" hidden="1" x14ac:dyDescent="0.2">
      <c r="A268" s="74">
        <v>0</v>
      </c>
      <c r="B268" s="44" t="s">
        <v>89</v>
      </c>
      <c r="C268" s="86">
        <v>0</v>
      </c>
      <c r="D268" s="87">
        <v>0</v>
      </c>
      <c r="E268" s="88">
        <v>0</v>
      </c>
      <c r="F268" s="162">
        <v>0</v>
      </c>
      <c r="G268" s="162">
        <v>0</v>
      </c>
    </row>
    <row r="269" spans="1:9" hidden="1" x14ac:dyDescent="0.2">
      <c r="A269" s="74">
        <v>0</v>
      </c>
      <c r="B269" s="44" t="s">
        <v>89</v>
      </c>
      <c r="C269" s="86">
        <v>0</v>
      </c>
      <c r="D269" s="87">
        <v>0</v>
      </c>
      <c r="E269" s="88">
        <v>0</v>
      </c>
      <c r="F269" s="162">
        <v>0</v>
      </c>
      <c r="G269" s="162">
        <v>0</v>
      </c>
    </row>
    <row r="270" spans="1:9" hidden="1" x14ac:dyDescent="0.2">
      <c r="A270" s="74">
        <v>0</v>
      </c>
      <c r="B270" s="44" t="s">
        <v>89</v>
      </c>
      <c r="C270" s="86">
        <v>0</v>
      </c>
      <c r="D270" s="87">
        <v>0</v>
      </c>
      <c r="E270" s="106">
        <v>0</v>
      </c>
      <c r="F270" s="167">
        <v>0</v>
      </c>
      <c r="G270" s="167">
        <v>0</v>
      </c>
    </row>
    <row r="271" spans="1:9" x14ac:dyDescent="0.2">
      <c r="E271" s="116"/>
      <c r="F271" s="168"/>
      <c r="G271" s="169"/>
    </row>
    <row r="272" spans="1:9" x14ac:dyDescent="0.2">
      <c r="E272" s="116"/>
      <c r="F272" s="170"/>
      <c r="G272" s="170"/>
    </row>
    <row r="273" spans="6:7" x14ac:dyDescent="0.2">
      <c r="F273" s="171"/>
      <c r="G273" s="171"/>
    </row>
    <row r="274" spans="6:7" x14ac:dyDescent="0.2">
      <c r="F274" s="171"/>
    </row>
    <row r="275" spans="6:7" x14ac:dyDescent="0.2">
      <c r="F275" s="170"/>
    </row>
    <row r="276" spans="6:7" x14ac:dyDescent="0.2">
      <c r="F276" s="171"/>
      <c r="G276" s="171"/>
    </row>
    <row r="278" spans="6:7" x14ac:dyDescent="0.2">
      <c r="F278" s="171"/>
    </row>
  </sheetData>
  <dataConsolidate link="1"/>
  <mergeCells count="14">
    <mergeCell ref="H10:I11"/>
    <mergeCell ref="F10:G11"/>
    <mergeCell ref="A260:E260"/>
    <mergeCell ref="A10:A12"/>
    <mergeCell ref="B10:B12"/>
    <mergeCell ref="C10:C12"/>
    <mergeCell ref="D10:D12"/>
    <mergeCell ref="E10:E12"/>
    <mergeCell ref="A6:I6"/>
    <mergeCell ref="A1:I1"/>
    <mergeCell ref="A2:I2"/>
    <mergeCell ref="A3:I3"/>
    <mergeCell ref="A4:I4"/>
    <mergeCell ref="A5:I5"/>
  </mergeCells>
  <pageMargins left="0.39370078740157483" right="0.19685039370078741" top="0.59055118110236227" bottom="0.43307086614173229" header="0" footer="0"/>
  <pageSetup paperSize="9" scale="98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19"/>
  <sheetViews>
    <sheetView showZeros="0" view="pageBreakPreview" zoomScaleNormal="100" zoomScaleSheetLayoutView="100" workbookViewId="0">
      <selection activeCell="L13" sqref="L13"/>
    </sheetView>
  </sheetViews>
  <sheetFormatPr defaultColWidth="9.140625" defaultRowHeight="12.75" x14ac:dyDescent="0.2"/>
  <cols>
    <col min="1" max="1" width="6.140625" style="41" bestFit="1" customWidth="1"/>
    <col min="2" max="2" width="93.140625" style="70" customWidth="1"/>
    <col min="3" max="3" width="11.140625" style="42" customWidth="1"/>
    <col min="4" max="4" width="12.5703125" style="43" customWidth="1"/>
    <col min="5" max="5" width="11.5703125" style="6" customWidth="1"/>
    <col min="6" max="6" width="13.28515625" style="6" customWidth="1"/>
    <col min="7" max="16384" width="9.140625" style="6"/>
  </cols>
  <sheetData>
    <row r="1" spans="1:9" x14ac:dyDescent="0.2">
      <c r="A1" s="146" t="s">
        <v>171</v>
      </c>
      <c r="B1" s="146"/>
      <c r="C1" s="146"/>
      <c r="D1" s="146"/>
      <c r="E1" s="146"/>
      <c r="F1" s="146"/>
    </row>
    <row r="2" spans="1:9" s="1" customFormat="1" ht="14.25" x14ac:dyDescent="0.2">
      <c r="A2" s="146" t="s">
        <v>172</v>
      </c>
      <c r="B2" s="146"/>
      <c r="C2" s="146"/>
      <c r="D2" s="146"/>
      <c r="E2" s="146"/>
      <c r="F2" s="146"/>
    </row>
    <row r="3" spans="1:9" s="1" customFormat="1" ht="14.25" x14ac:dyDescent="0.2">
      <c r="A3" s="146" t="s">
        <v>173</v>
      </c>
      <c r="B3" s="146"/>
      <c r="C3" s="146"/>
      <c r="D3" s="146"/>
      <c r="E3" s="146"/>
      <c r="F3" s="146"/>
    </row>
    <row r="4" spans="1:9" s="1" customFormat="1" ht="14.25" x14ac:dyDescent="0.2">
      <c r="A4" s="146" t="s">
        <v>175</v>
      </c>
      <c r="B4" s="146"/>
      <c r="C4" s="146"/>
      <c r="D4" s="146"/>
      <c r="E4" s="146"/>
      <c r="F4" s="146"/>
    </row>
    <row r="5" spans="1:9" s="1" customFormat="1" ht="14.25" x14ac:dyDescent="0.2">
      <c r="A5" s="27"/>
      <c r="B5" s="65"/>
      <c r="C5" s="28"/>
      <c r="D5" s="29"/>
    </row>
    <row r="6" spans="1:9" s="1" customFormat="1" ht="14.25" x14ac:dyDescent="0.2">
      <c r="A6" s="147" t="s">
        <v>178</v>
      </c>
      <c r="B6" s="147"/>
      <c r="C6" s="147"/>
      <c r="D6" s="147"/>
      <c r="E6" s="147"/>
      <c r="F6" s="147"/>
    </row>
    <row r="7" spans="1:9" s="1" customFormat="1" ht="15" customHeight="1" x14ac:dyDescent="0.25">
      <c r="A7" s="150"/>
      <c r="B7" s="150"/>
      <c r="C7" s="150"/>
      <c r="D7" s="150"/>
      <c r="F7" s="117" t="s">
        <v>169</v>
      </c>
    </row>
    <row r="8" spans="1:9" s="1" customFormat="1" ht="3.75" customHeight="1" x14ac:dyDescent="0.2">
      <c r="A8" s="30"/>
      <c r="B8" s="66"/>
      <c r="C8" s="31"/>
      <c r="D8" s="30"/>
    </row>
    <row r="9" spans="1:9" s="1" customFormat="1" ht="5.25" customHeight="1" x14ac:dyDescent="0.2">
      <c r="A9" s="151" t="s">
        <v>1</v>
      </c>
      <c r="B9" s="152" t="s">
        <v>123</v>
      </c>
      <c r="C9" s="142" t="s">
        <v>167</v>
      </c>
      <c r="D9" s="143"/>
      <c r="E9" s="142" t="s">
        <v>168</v>
      </c>
      <c r="F9" s="143"/>
    </row>
    <row r="10" spans="1:9" s="4" customFormat="1" ht="11.25" customHeight="1" x14ac:dyDescent="0.2">
      <c r="A10" s="151"/>
      <c r="B10" s="152"/>
      <c r="C10" s="144"/>
      <c r="D10" s="145"/>
      <c r="E10" s="144"/>
      <c r="F10" s="145"/>
    </row>
    <row r="11" spans="1:9" s="1" customFormat="1" ht="129.75" customHeight="1" x14ac:dyDescent="0.2">
      <c r="A11" s="151"/>
      <c r="B11" s="152"/>
      <c r="C11" s="32" t="s">
        <v>4</v>
      </c>
      <c r="D11" s="32" t="s">
        <v>135</v>
      </c>
      <c r="E11" s="32" t="s">
        <v>4</v>
      </c>
      <c r="F11" s="32" t="s">
        <v>135</v>
      </c>
    </row>
    <row r="12" spans="1:9" customFormat="1" ht="16.5" customHeight="1" x14ac:dyDescent="0.2">
      <c r="A12" s="33" t="s">
        <v>8</v>
      </c>
      <c r="B12" s="67" t="s">
        <v>30</v>
      </c>
      <c r="C12" s="34">
        <f>C13+C14+C15+C16+C18+C19</f>
        <v>90865.358000000007</v>
      </c>
      <c r="D12" s="34">
        <f>D13+D14+D15+D16+D18+D19</f>
        <v>5835.3270000000002</v>
      </c>
      <c r="E12" s="34">
        <f>E13+E14+E15+E16+E18+E19</f>
        <v>87954.423999999999</v>
      </c>
      <c r="F12" s="34">
        <f>F13+F14+F15+F16+F18+F19</f>
        <v>5835.3270000000002</v>
      </c>
    </row>
    <row r="13" spans="1:9" s="1" customFormat="1" ht="16.5" customHeight="1" x14ac:dyDescent="0.2">
      <c r="A13" s="36">
        <v>102</v>
      </c>
      <c r="B13" s="68" t="s">
        <v>75</v>
      </c>
      <c r="C13" s="37">
        <f>'2'!F130</f>
        <v>2859.3310000000001</v>
      </c>
      <c r="D13" s="37">
        <f>'2'!G130</f>
        <v>0</v>
      </c>
      <c r="E13" s="37">
        <f>'2'!H130</f>
        <v>2796.9679999999998</v>
      </c>
      <c r="F13" s="37">
        <f>'2'!I130</f>
        <v>0</v>
      </c>
      <c r="G13" s="47"/>
      <c r="H13" s="47"/>
      <c r="I13" s="47"/>
    </row>
    <row r="14" spans="1:9" s="47" customFormat="1" ht="27" customHeight="1" x14ac:dyDescent="0.2">
      <c r="A14" s="36">
        <v>104</v>
      </c>
      <c r="B14" s="68" t="s">
        <v>31</v>
      </c>
      <c r="C14" s="37">
        <f>'2'!F134+'2'!F15</f>
        <v>21522.457000000002</v>
      </c>
      <c r="D14" s="37">
        <f>'2'!G15+'2'!G134</f>
        <v>1812.0690000000002</v>
      </c>
      <c r="E14" s="37">
        <f>'2'!H134+'2'!H15</f>
        <v>20895.484</v>
      </c>
      <c r="F14" s="37">
        <f>'2'!I15+'2'!I134</f>
        <v>1812.0690000000002</v>
      </c>
    </row>
    <row r="15" spans="1:9" s="47" customFormat="1" x14ac:dyDescent="0.2">
      <c r="A15" s="36">
        <v>105</v>
      </c>
      <c r="B15" s="68" t="s">
        <v>122</v>
      </c>
      <c r="C15" s="37">
        <f>'2'!F154</f>
        <v>1.3720000000000001</v>
      </c>
      <c r="D15" s="37">
        <f>'2'!G154</f>
        <v>1.3720000000000001</v>
      </c>
      <c r="E15" s="37">
        <f>'2'!H154</f>
        <v>1.3720000000000001</v>
      </c>
      <c r="F15" s="37">
        <f>'2'!I154</f>
        <v>1.3720000000000001</v>
      </c>
    </row>
    <row r="16" spans="1:9" s="47" customFormat="1" ht="25.5" x14ac:dyDescent="0.2">
      <c r="A16" s="36">
        <v>106</v>
      </c>
      <c r="B16" s="68" t="s">
        <v>38</v>
      </c>
      <c r="C16" s="37">
        <f>'2'!F25+'2'!F252</f>
        <v>15880.929</v>
      </c>
      <c r="D16" s="37">
        <f>'2'!G25</f>
        <v>0</v>
      </c>
      <c r="E16" s="37">
        <f>'2'!H25+'2'!H252</f>
        <v>15600.874</v>
      </c>
      <c r="F16" s="37">
        <f>'2'!I25</f>
        <v>0</v>
      </c>
    </row>
    <row r="17" spans="1:6" s="47" customFormat="1" ht="12.75" hidden="1" customHeight="1" x14ac:dyDescent="0.2">
      <c r="A17" s="36">
        <v>107</v>
      </c>
      <c r="B17" s="68" t="s">
        <v>105</v>
      </c>
      <c r="C17" s="37"/>
      <c r="D17" s="37"/>
      <c r="E17" s="37"/>
      <c r="F17" s="37"/>
    </row>
    <row r="18" spans="1:6" s="47" customFormat="1" ht="12.75" hidden="1" customHeight="1" x14ac:dyDescent="0.2">
      <c r="A18" s="36">
        <v>111</v>
      </c>
      <c r="B18" s="68" t="s">
        <v>76</v>
      </c>
      <c r="C18" s="37">
        <f>'2'!F159</f>
        <v>0</v>
      </c>
      <c r="D18" s="37">
        <f>'2'!G159</f>
        <v>0</v>
      </c>
      <c r="E18" s="37">
        <f>'2'!H159</f>
        <v>0</v>
      </c>
      <c r="F18" s="37">
        <f>'2'!I159</f>
        <v>0</v>
      </c>
    </row>
    <row r="19" spans="1:6" s="47" customFormat="1" x14ac:dyDescent="0.2">
      <c r="A19" s="36">
        <v>113</v>
      </c>
      <c r="B19" s="68" t="s">
        <v>51</v>
      </c>
      <c r="C19" s="37">
        <f>'2'!F57+'2'!F162+'2'!F33</f>
        <v>50601.269</v>
      </c>
      <c r="D19" s="37">
        <f>'2'!G57+'2'!G162</f>
        <v>4021.886</v>
      </c>
      <c r="E19" s="37">
        <f>'2'!H57+'2'!H162+'2'!H33</f>
        <v>48659.725999999995</v>
      </c>
      <c r="F19" s="37">
        <f>'2'!I57+'2'!I162</f>
        <v>4021.886</v>
      </c>
    </row>
    <row r="20" spans="1:6" ht="12.75" hidden="1" customHeight="1" x14ac:dyDescent="0.2">
      <c r="A20" s="36">
        <v>113</v>
      </c>
      <c r="B20" s="68" t="s">
        <v>49</v>
      </c>
      <c r="C20" s="37" t="e">
        <f>C21+C25</f>
        <v>#REF!</v>
      </c>
      <c r="D20" s="37">
        <f>D21+D25</f>
        <v>0</v>
      </c>
      <c r="E20" s="37" t="e">
        <f>E21+E25</f>
        <v>#REF!</v>
      </c>
      <c r="F20" s="37">
        <f>F21+F25</f>
        <v>0</v>
      </c>
    </row>
    <row r="21" spans="1:6" ht="12.75" hidden="1" customHeight="1" x14ac:dyDescent="0.2">
      <c r="A21" s="36">
        <v>113</v>
      </c>
      <c r="B21" s="68" t="s">
        <v>52</v>
      </c>
      <c r="C21" s="37" t="e">
        <f>C22</f>
        <v>#REF!</v>
      </c>
      <c r="D21" s="37"/>
      <c r="E21" s="37" t="e">
        <f>E22</f>
        <v>#REF!</v>
      </c>
      <c r="F21" s="37"/>
    </row>
    <row r="22" spans="1:6" ht="12.75" hidden="1" customHeight="1" x14ac:dyDescent="0.2">
      <c r="A22" s="36">
        <v>113</v>
      </c>
      <c r="B22" s="68" t="s">
        <v>79</v>
      </c>
      <c r="C22" s="37" t="e">
        <f>C23</f>
        <v>#REF!</v>
      </c>
      <c r="D22" s="37"/>
      <c r="E22" s="37" t="e">
        <f>E23</f>
        <v>#REF!</v>
      </c>
      <c r="F22" s="37"/>
    </row>
    <row r="23" spans="1:6" ht="25.5" hidden="1" customHeight="1" x14ac:dyDescent="0.2">
      <c r="A23" s="36">
        <v>113</v>
      </c>
      <c r="B23" s="68" t="s">
        <v>34</v>
      </c>
      <c r="C23" s="37" t="e">
        <f>C24</f>
        <v>#REF!</v>
      </c>
      <c r="D23" s="37"/>
      <c r="E23" s="37" t="e">
        <f>E24</f>
        <v>#REF!</v>
      </c>
      <c r="F23" s="37"/>
    </row>
    <row r="24" spans="1:6" ht="25.5" hidden="1" customHeight="1" x14ac:dyDescent="0.2">
      <c r="A24" s="36">
        <v>113</v>
      </c>
      <c r="B24" s="68" t="s">
        <v>35</v>
      </c>
      <c r="C24" s="37" t="e">
        <f>'2'!#REF!+'2'!#REF!</f>
        <v>#REF!</v>
      </c>
      <c r="D24" s="37"/>
      <c r="E24" s="37" t="e">
        <f>'2'!#REF!+'2'!#REF!</f>
        <v>#REF!</v>
      </c>
      <c r="F24" s="37"/>
    </row>
    <row r="25" spans="1:6" ht="12.75" hidden="1" customHeight="1" x14ac:dyDescent="0.2">
      <c r="A25" s="36">
        <v>113</v>
      </c>
      <c r="B25" s="68" t="s">
        <v>44</v>
      </c>
      <c r="C25" s="37" t="e">
        <f t="shared" ref="C25:F26" si="0">C26</f>
        <v>#REF!</v>
      </c>
      <c r="D25" s="37">
        <f t="shared" si="0"/>
        <v>0</v>
      </c>
      <c r="E25" s="37" t="e">
        <f t="shared" si="0"/>
        <v>#REF!</v>
      </c>
      <c r="F25" s="37">
        <f t="shared" si="0"/>
        <v>0</v>
      </c>
    </row>
    <row r="26" spans="1:6" ht="12.75" hidden="1" customHeight="1" x14ac:dyDescent="0.2">
      <c r="A26" s="36">
        <v>113</v>
      </c>
      <c r="B26" s="68" t="s">
        <v>36</v>
      </c>
      <c r="C26" s="37" t="e">
        <f t="shared" si="0"/>
        <v>#REF!</v>
      </c>
      <c r="D26" s="37">
        <f t="shared" si="0"/>
        <v>0</v>
      </c>
      <c r="E26" s="37" t="e">
        <f t="shared" si="0"/>
        <v>#REF!</v>
      </c>
      <c r="F26" s="37">
        <f t="shared" si="0"/>
        <v>0</v>
      </c>
    </row>
    <row r="27" spans="1:6" ht="12.75" hidden="1" customHeight="1" x14ac:dyDescent="0.2">
      <c r="A27" s="36">
        <v>113</v>
      </c>
      <c r="B27" s="68" t="s">
        <v>100</v>
      </c>
      <c r="C27" s="37" t="e">
        <f>'2'!#REF!</f>
        <v>#REF!</v>
      </c>
      <c r="D27" s="37"/>
      <c r="E27" s="37" t="e">
        <f>'2'!#REF!</f>
        <v>#REF!</v>
      </c>
      <c r="F27" s="37"/>
    </row>
    <row r="28" spans="1:6" x14ac:dyDescent="0.2">
      <c r="A28" s="33" t="s">
        <v>16</v>
      </c>
      <c r="B28" s="67" t="s">
        <v>55</v>
      </c>
      <c r="C28" s="35">
        <f>C29+C30+C31+C32</f>
        <v>26556.178</v>
      </c>
      <c r="D28" s="34">
        <f>D29+D30+D31+D32</f>
        <v>7693.7290000000003</v>
      </c>
      <c r="E28" s="35">
        <f>E29+E30+E31+E32</f>
        <v>20761.557999999997</v>
      </c>
      <c r="F28" s="34">
        <f>F29+F30+F31+F32</f>
        <v>7690.9540000000006</v>
      </c>
    </row>
    <row r="29" spans="1:6" s="47" customFormat="1" x14ac:dyDescent="0.2">
      <c r="A29" s="36">
        <v>405</v>
      </c>
      <c r="B29" s="68" t="s">
        <v>80</v>
      </c>
      <c r="C29" s="37">
        <f>'2'!F188</f>
        <v>12597.289999999999</v>
      </c>
      <c r="D29" s="37">
        <f>'2'!G188</f>
        <v>7648.5749999999998</v>
      </c>
      <c r="E29" s="37">
        <f>'2'!H188</f>
        <v>12402.038</v>
      </c>
      <c r="F29" s="37">
        <f>'2'!I188</f>
        <v>7645.8</v>
      </c>
    </row>
    <row r="30" spans="1:6" s="47" customFormat="1" ht="11.25" customHeight="1" x14ac:dyDescent="0.2">
      <c r="A30" s="36">
        <v>408</v>
      </c>
      <c r="B30" s="68" t="s">
        <v>82</v>
      </c>
      <c r="C30" s="37">
        <f>'2'!F202</f>
        <v>6191.6009999999997</v>
      </c>
      <c r="D30" s="37">
        <f>'2'!G202</f>
        <v>0</v>
      </c>
      <c r="E30" s="37">
        <f>'2'!H202</f>
        <v>6191.6009999999997</v>
      </c>
      <c r="F30" s="37">
        <f>'2'!I202</f>
        <v>0</v>
      </c>
    </row>
    <row r="31" spans="1:6" s="47" customFormat="1" x14ac:dyDescent="0.2">
      <c r="A31" s="36">
        <v>409</v>
      </c>
      <c r="B31" s="68" t="s">
        <v>56</v>
      </c>
      <c r="C31" s="37">
        <f>'2'!F70</f>
        <v>7146.6109999999999</v>
      </c>
      <c r="D31" s="37">
        <f>'2'!G70</f>
        <v>0</v>
      </c>
      <c r="E31" s="37">
        <f>'2'!H70</f>
        <v>1547.2429999999999</v>
      </c>
      <c r="F31" s="37">
        <f>'2'!I70</f>
        <v>0</v>
      </c>
    </row>
    <row r="32" spans="1:6" s="47" customFormat="1" x14ac:dyDescent="0.2">
      <c r="A32" s="36">
        <v>412</v>
      </c>
      <c r="B32" s="68" t="s">
        <v>57</v>
      </c>
      <c r="C32" s="37">
        <f>'2'!F74+'2'!F206</f>
        <v>620.67600000000004</v>
      </c>
      <c r="D32" s="37">
        <f>'2'!G74+'2'!G206</f>
        <v>45.154000000000003</v>
      </c>
      <c r="E32" s="37">
        <f>'2'!H74+'2'!H206</f>
        <v>620.67600000000004</v>
      </c>
      <c r="F32" s="37">
        <f>'2'!I74+'2'!I206</f>
        <v>45.154000000000003</v>
      </c>
    </row>
    <row r="33" spans="1:6" x14ac:dyDescent="0.2">
      <c r="A33" s="33" t="s">
        <v>18</v>
      </c>
      <c r="B33" s="67" t="s">
        <v>58</v>
      </c>
      <c r="C33" s="35">
        <f>C34+C35+C36</f>
        <v>12748.371999999999</v>
      </c>
      <c r="D33" s="35">
        <f>D34+D35+D36</f>
        <v>1000</v>
      </c>
      <c r="E33" s="35">
        <f>E34+E35+E36</f>
        <v>12686.019</v>
      </c>
      <c r="F33" s="35">
        <f>F34+F35+F36</f>
        <v>1000</v>
      </c>
    </row>
    <row r="34" spans="1:6" s="47" customFormat="1" x14ac:dyDescent="0.2">
      <c r="A34" s="36">
        <v>501</v>
      </c>
      <c r="B34" s="68" t="s">
        <v>59</v>
      </c>
      <c r="C34" s="37">
        <f>'2'!F81</f>
        <v>252.042</v>
      </c>
      <c r="D34" s="37">
        <v>0</v>
      </c>
      <c r="E34" s="37">
        <f>'2'!H81</f>
        <v>189.68899999999999</v>
      </c>
      <c r="F34" s="37">
        <v>0</v>
      </c>
    </row>
    <row r="35" spans="1:6" s="47" customFormat="1" x14ac:dyDescent="0.2">
      <c r="A35" s="36">
        <v>502</v>
      </c>
      <c r="B35" s="68" t="s">
        <v>104</v>
      </c>
      <c r="C35" s="37">
        <f>'2'!F213</f>
        <v>1010.101</v>
      </c>
      <c r="D35" s="37">
        <f>'2'!G213</f>
        <v>1000</v>
      </c>
      <c r="E35" s="37">
        <f>'2'!H213</f>
        <v>1010.101</v>
      </c>
      <c r="F35" s="37">
        <f>'2'!I213</f>
        <v>1000</v>
      </c>
    </row>
    <row r="36" spans="1:6" s="47" customFormat="1" x14ac:dyDescent="0.2">
      <c r="A36" s="36">
        <v>503</v>
      </c>
      <c r="B36" s="68" t="s">
        <v>98</v>
      </c>
      <c r="C36" s="37">
        <f>'2'!F88</f>
        <v>11486.228999999999</v>
      </c>
      <c r="D36" s="37">
        <f>'2'!G88</f>
        <v>0</v>
      </c>
      <c r="E36" s="37">
        <f>'2'!H88</f>
        <v>11486.228999999999</v>
      </c>
      <c r="F36" s="37">
        <f>'2'!I88</f>
        <v>0</v>
      </c>
    </row>
    <row r="37" spans="1:6" s="48" customFormat="1" x14ac:dyDescent="0.2">
      <c r="A37" s="33">
        <v>600</v>
      </c>
      <c r="B37" s="67" t="s">
        <v>164</v>
      </c>
      <c r="C37" s="35">
        <f>C38</f>
        <v>1647.21</v>
      </c>
      <c r="D37" s="35">
        <f>D38</f>
        <v>1000</v>
      </c>
      <c r="E37" s="35">
        <f>E38</f>
        <v>1647.21</v>
      </c>
      <c r="F37" s="35">
        <f>F38</f>
        <v>1000</v>
      </c>
    </row>
    <row r="38" spans="1:6" s="48" customFormat="1" x14ac:dyDescent="0.2">
      <c r="A38" s="36">
        <v>605</v>
      </c>
      <c r="B38" s="68" t="s">
        <v>162</v>
      </c>
      <c r="C38" s="37">
        <f>'2'!F89</f>
        <v>1647.21</v>
      </c>
      <c r="D38" s="37">
        <f>'2'!G89</f>
        <v>1000</v>
      </c>
      <c r="E38" s="37">
        <f>'2'!H89</f>
        <v>1647.21</v>
      </c>
      <c r="F38" s="37">
        <f>'2'!I89</f>
        <v>1000</v>
      </c>
    </row>
    <row r="39" spans="1:6" x14ac:dyDescent="0.2">
      <c r="A39" s="33" t="s">
        <v>11</v>
      </c>
      <c r="B39" s="67" t="s">
        <v>39</v>
      </c>
      <c r="C39" s="35">
        <f>C40+C48+C49+C50</f>
        <v>62952.900999999998</v>
      </c>
      <c r="D39" s="35">
        <f>D40+D48+D49+D50</f>
        <v>9314.098</v>
      </c>
      <c r="E39" s="35">
        <f>E40+E48+E49+E50</f>
        <v>56826.167999999998</v>
      </c>
      <c r="F39" s="35">
        <f>F40+F48+F49+F50</f>
        <v>9310.6640000000007</v>
      </c>
    </row>
    <row r="40" spans="1:6" s="47" customFormat="1" x14ac:dyDescent="0.2">
      <c r="A40" s="36">
        <v>701</v>
      </c>
      <c r="B40" s="68" t="s">
        <v>83</v>
      </c>
      <c r="C40" s="37">
        <f>'2'!F217</f>
        <v>8684.5879999999997</v>
      </c>
      <c r="D40" s="37">
        <f>'2'!G217</f>
        <v>0</v>
      </c>
      <c r="E40" s="37">
        <f>'2'!H217</f>
        <v>7384.6040000000003</v>
      </c>
      <c r="F40" s="37">
        <f>'2'!I217</f>
        <v>0</v>
      </c>
    </row>
    <row r="41" spans="1:6" s="47" customFormat="1" ht="51" hidden="1" customHeight="1" x14ac:dyDescent="0.2">
      <c r="A41" s="36">
        <v>701</v>
      </c>
      <c r="B41" s="68" t="s">
        <v>103</v>
      </c>
      <c r="C41" s="37" t="e">
        <f>C42</f>
        <v>#REF!</v>
      </c>
      <c r="D41" s="37" t="e">
        <f>D42</f>
        <v>#REF!</v>
      </c>
      <c r="E41" s="37" t="e">
        <f>E42</f>
        <v>#REF!</v>
      </c>
      <c r="F41" s="37" t="e">
        <f>F42</f>
        <v>#REF!</v>
      </c>
    </row>
    <row r="42" spans="1:6" s="47" customFormat="1" ht="38.25" hidden="1" customHeight="1" x14ac:dyDescent="0.2">
      <c r="A42" s="36">
        <v>701</v>
      </c>
      <c r="B42" s="68" t="s">
        <v>60</v>
      </c>
      <c r="C42" s="37" t="e">
        <f>C45</f>
        <v>#REF!</v>
      </c>
      <c r="D42" s="37" t="e">
        <f>D45</f>
        <v>#REF!</v>
      </c>
      <c r="E42" s="37" t="e">
        <f>E45</f>
        <v>#REF!</v>
      </c>
      <c r="F42" s="37" t="e">
        <f>F45</f>
        <v>#REF!</v>
      </c>
    </row>
    <row r="43" spans="1:6" s="47" customFormat="1" ht="38.25" hidden="1" customHeight="1" x14ac:dyDescent="0.2">
      <c r="A43" s="36">
        <v>701</v>
      </c>
      <c r="B43" s="68" t="s">
        <v>60</v>
      </c>
      <c r="C43" s="37">
        <v>0</v>
      </c>
      <c r="D43" s="37">
        <v>0</v>
      </c>
      <c r="E43" s="37">
        <v>0</v>
      </c>
      <c r="F43" s="37">
        <v>0</v>
      </c>
    </row>
    <row r="44" spans="1:6" s="47" customFormat="1" ht="38.25" hidden="1" customHeight="1" x14ac:dyDescent="0.2">
      <c r="A44" s="36">
        <v>701</v>
      </c>
      <c r="B44" s="68" t="s">
        <v>60</v>
      </c>
      <c r="C44" s="37">
        <v>0</v>
      </c>
      <c r="D44" s="37">
        <v>0</v>
      </c>
      <c r="E44" s="37">
        <v>0</v>
      </c>
      <c r="F44" s="37">
        <v>0</v>
      </c>
    </row>
    <row r="45" spans="1:6" s="47" customFormat="1" ht="25.5" hidden="1" customHeight="1" x14ac:dyDescent="0.2">
      <c r="A45" s="36">
        <v>701</v>
      </c>
      <c r="B45" s="68" t="s">
        <v>84</v>
      </c>
      <c r="C45" s="37" t="e">
        <f t="shared" ref="C45:F46" si="1">C46</f>
        <v>#REF!</v>
      </c>
      <c r="D45" s="37" t="e">
        <f t="shared" si="1"/>
        <v>#REF!</v>
      </c>
      <c r="E45" s="37" t="e">
        <f t="shared" si="1"/>
        <v>#REF!</v>
      </c>
      <c r="F45" s="37" t="e">
        <f t="shared" si="1"/>
        <v>#REF!</v>
      </c>
    </row>
    <row r="46" spans="1:6" s="47" customFormat="1" ht="25.5" hidden="1" customHeight="1" x14ac:dyDescent="0.2">
      <c r="A46" s="36">
        <v>701</v>
      </c>
      <c r="B46" s="68" t="s">
        <v>53</v>
      </c>
      <c r="C46" s="37" t="e">
        <f t="shared" si="1"/>
        <v>#REF!</v>
      </c>
      <c r="D46" s="37" t="e">
        <f t="shared" si="1"/>
        <v>#REF!</v>
      </c>
      <c r="E46" s="37" t="e">
        <f t="shared" si="1"/>
        <v>#REF!</v>
      </c>
      <c r="F46" s="37" t="e">
        <f t="shared" si="1"/>
        <v>#REF!</v>
      </c>
    </row>
    <row r="47" spans="1:6" s="47" customFormat="1" ht="12.75" hidden="1" customHeight="1" x14ac:dyDescent="0.2">
      <c r="A47" s="36">
        <v>701</v>
      </c>
      <c r="B47" s="68" t="s">
        <v>54</v>
      </c>
      <c r="C47" s="37" t="e">
        <f>'2'!#REF!</f>
        <v>#REF!</v>
      </c>
      <c r="D47" s="37" t="e">
        <f>'2'!#REF!</f>
        <v>#REF!</v>
      </c>
      <c r="E47" s="37" t="e">
        <f>'2'!#REF!</f>
        <v>#REF!</v>
      </c>
      <c r="F47" s="37" t="e">
        <f>'2'!#REF!</f>
        <v>#REF!</v>
      </c>
    </row>
    <row r="48" spans="1:6" s="47" customFormat="1" x14ac:dyDescent="0.2">
      <c r="A48" s="36">
        <v>702</v>
      </c>
      <c r="B48" s="68" t="s">
        <v>40</v>
      </c>
      <c r="C48" s="37">
        <f>'2'!F40+'2'!F224</f>
        <v>42267.038</v>
      </c>
      <c r="D48" s="37">
        <f>'2'!G40+'2'!G224</f>
        <v>0</v>
      </c>
      <c r="E48" s="37">
        <f>'2'!H40+'2'!H224</f>
        <v>37508.506999999998</v>
      </c>
      <c r="F48" s="37">
        <f>'2'!I40+'2'!I224</f>
        <v>0</v>
      </c>
    </row>
    <row r="49" spans="1:6" s="47" customFormat="1" ht="14.25" customHeight="1" x14ac:dyDescent="0.2">
      <c r="A49" s="36">
        <v>707</v>
      </c>
      <c r="B49" s="68" t="s">
        <v>95</v>
      </c>
      <c r="C49" s="37">
        <f>'2'!F93+'2'!F231</f>
        <v>3262.9369999999999</v>
      </c>
      <c r="D49" s="37">
        <f>'2'!G93+'2'!G231</f>
        <v>1907.098</v>
      </c>
      <c r="E49" s="37">
        <f>'2'!H93+'2'!H231</f>
        <v>3198.759</v>
      </c>
      <c r="F49" s="37">
        <f>'2'!I93+'2'!I231</f>
        <v>1907.098</v>
      </c>
    </row>
    <row r="50" spans="1:6" s="47" customFormat="1" x14ac:dyDescent="0.2">
      <c r="A50" s="36">
        <v>709</v>
      </c>
      <c r="B50" s="69" t="s">
        <v>132</v>
      </c>
      <c r="C50" s="37">
        <f>'2'!F235</f>
        <v>8738.3379999999997</v>
      </c>
      <c r="D50" s="37">
        <f>'2'!G235</f>
        <v>7407</v>
      </c>
      <c r="E50" s="37">
        <f>'2'!H235</f>
        <v>8734.2980000000007</v>
      </c>
      <c r="F50" s="37">
        <f>'2'!I235</f>
        <v>7403.5659999999998</v>
      </c>
    </row>
    <row r="51" spans="1:6" x14ac:dyDescent="0.2">
      <c r="A51" s="33" t="s">
        <v>20</v>
      </c>
      <c r="B51" s="67" t="s">
        <v>61</v>
      </c>
      <c r="C51" s="35">
        <f>C52</f>
        <v>46827.116000000002</v>
      </c>
      <c r="D51" s="35">
        <f>D52</f>
        <v>189.99</v>
      </c>
      <c r="E51" s="35">
        <f>E52</f>
        <v>44163.294999999998</v>
      </c>
      <c r="F51" s="35">
        <f>F52</f>
        <v>189.99</v>
      </c>
    </row>
    <row r="52" spans="1:6" s="47" customFormat="1" x14ac:dyDescent="0.2">
      <c r="A52" s="36">
        <v>801</v>
      </c>
      <c r="B52" s="68" t="s">
        <v>62</v>
      </c>
      <c r="C52" s="37">
        <f>'2'!F97</f>
        <v>46827.116000000002</v>
      </c>
      <c r="D52" s="37">
        <f>'2'!G97</f>
        <v>189.99</v>
      </c>
      <c r="E52" s="37">
        <f>'2'!H97</f>
        <v>44163.294999999998</v>
      </c>
      <c r="F52" s="37">
        <f>'2'!I97</f>
        <v>189.99</v>
      </c>
    </row>
    <row r="53" spans="1:6" x14ac:dyDescent="0.2">
      <c r="A53" s="33" t="s">
        <v>21</v>
      </c>
      <c r="B53" s="67" t="s">
        <v>63</v>
      </c>
      <c r="C53" s="35">
        <f>C54+C55+C56+C84</f>
        <v>44833.235999999997</v>
      </c>
      <c r="D53" s="35">
        <f>D54+D55+D56+D84</f>
        <v>42055.368999999999</v>
      </c>
      <c r="E53" s="35">
        <f>E54+E55+E56+E84</f>
        <v>41993.340000000004</v>
      </c>
      <c r="F53" s="35">
        <f>F54+F55+F56+F84</f>
        <v>39377.375</v>
      </c>
    </row>
    <row r="54" spans="1:6" s="47" customFormat="1" ht="13.5" customHeight="1" x14ac:dyDescent="0.2">
      <c r="A54" s="36">
        <v>1001</v>
      </c>
      <c r="B54" s="68" t="s">
        <v>85</v>
      </c>
      <c r="C54" s="37">
        <f>'2'!F239</f>
        <v>2259.096</v>
      </c>
      <c r="D54" s="37">
        <v>0</v>
      </c>
      <c r="E54" s="37">
        <f>'2'!H239</f>
        <v>2097.2190000000001</v>
      </c>
      <c r="F54" s="37">
        <v>0</v>
      </c>
    </row>
    <row r="55" spans="1:6" s="47" customFormat="1" x14ac:dyDescent="0.2">
      <c r="A55" s="36">
        <v>1003</v>
      </c>
      <c r="B55" s="68" t="s">
        <v>64</v>
      </c>
      <c r="C55" s="37">
        <f>'2'!F104</f>
        <v>5923.5789999999997</v>
      </c>
      <c r="D55" s="37">
        <f>'2'!G104</f>
        <v>5863.6530000000002</v>
      </c>
      <c r="E55" s="37">
        <f>'2'!H104</f>
        <v>5923.5789999999997</v>
      </c>
      <c r="F55" s="37">
        <f>'2'!I104</f>
        <v>5863.6530000000002</v>
      </c>
    </row>
    <row r="56" spans="1:6" s="47" customFormat="1" x14ac:dyDescent="0.2">
      <c r="A56" s="36">
        <v>1004</v>
      </c>
      <c r="B56" s="68" t="s">
        <v>68</v>
      </c>
      <c r="C56" s="37">
        <f>'2'!F111+'2'!F243</f>
        <v>35922.574000000001</v>
      </c>
      <c r="D56" s="37">
        <f>'2'!G111+'2'!G243</f>
        <v>35609.756000000001</v>
      </c>
      <c r="E56" s="37">
        <f>'2'!H111+'2'!H243</f>
        <v>33244.555</v>
      </c>
      <c r="F56" s="37">
        <f>'2'!I111+'2'!I243</f>
        <v>32931.762000000002</v>
      </c>
    </row>
    <row r="57" spans="1:6" s="47" customFormat="1" ht="12.75" hidden="1" customHeight="1" x14ac:dyDescent="0.2">
      <c r="A57" s="36">
        <v>1004</v>
      </c>
      <c r="B57" s="68" t="s">
        <v>49</v>
      </c>
      <c r="C57" s="37">
        <v>0</v>
      </c>
      <c r="D57" s="37">
        <v>0</v>
      </c>
      <c r="E57" s="37">
        <v>0</v>
      </c>
      <c r="F57" s="37">
        <v>0</v>
      </c>
    </row>
    <row r="58" spans="1:6" s="47" customFormat="1" ht="12.75" hidden="1" customHeight="1" x14ac:dyDescent="0.2">
      <c r="A58" s="36">
        <v>1004</v>
      </c>
      <c r="B58" s="68" t="s">
        <v>49</v>
      </c>
      <c r="C58" s="37">
        <v>0</v>
      </c>
      <c r="D58" s="37">
        <v>0</v>
      </c>
      <c r="E58" s="37">
        <v>0</v>
      </c>
      <c r="F58" s="37">
        <v>0</v>
      </c>
    </row>
    <row r="59" spans="1:6" s="47" customFormat="1" ht="12.75" hidden="1" customHeight="1" x14ac:dyDescent="0.2">
      <c r="A59" s="36">
        <v>1004</v>
      </c>
      <c r="B59" s="68" t="s">
        <v>49</v>
      </c>
      <c r="C59" s="37">
        <v>0</v>
      </c>
      <c r="D59" s="37">
        <v>0</v>
      </c>
      <c r="E59" s="37">
        <v>0</v>
      </c>
      <c r="F59" s="37">
        <v>0</v>
      </c>
    </row>
    <row r="60" spans="1:6" s="47" customFormat="1" ht="12.75" hidden="1" customHeight="1" x14ac:dyDescent="0.2">
      <c r="A60" s="36">
        <v>1004</v>
      </c>
      <c r="B60" s="68" t="s">
        <v>65</v>
      </c>
      <c r="C60" s="37">
        <v>0</v>
      </c>
      <c r="D60" s="37">
        <v>0</v>
      </c>
      <c r="E60" s="37">
        <v>0</v>
      </c>
      <c r="F60" s="37">
        <v>0</v>
      </c>
    </row>
    <row r="61" spans="1:6" s="47" customFormat="1" ht="12.75" hidden="1" customHeight="1" x14ac:dyDescent="0.2">
      <c r="A61" s="36">
        <v>1004</v>
      </c>
      <c r="B61" s="68" t="s">
        <v>65</v>
      </c>
      <c r="C61" s="37">
        <v>0</v>
      </c>
      <c r="D61" s="37">
        <v>0</v>
      </c>
      <c r="E61" s="37">
        <v>0</v>
      </c>
      <c r="F61" s="37">
        <v>0</v>
      </c>
    </row>
    <row r="62" spans="1:6" s="47" customFormat="1" ht="12.75" hidden="1" customHeight="1" x14ac:dyDescent="0.2">
      <c r="A62" s="36">
        <v>1004</v>
      </c>
      <c r="B62" s="68" t="s">
        <v>65</v>
      </c>
      <c r="C62" s="37">
        <v>0</v>
      </c>
      <c r="D62" s="37">
        <v>0</v>
      </c>
      <c r="E62" s="37">
        <v>0</v>
      </c>
      <c r="F62" s="37">
        <v>0</v>
      </c>
    </row>
    <row r="63" spans="1:6" s="47" customFormat="1" ht="38.25" hidden="1" customHeight="1" x14ac:dyDescent="0.2">
      <c r="A63" s="36">
        <v>1004</v>
      </c>
      <c r="B63" s="68" t="s">
        <v>69</v>
      </c>
      <c r="C63" s="37">
        <v>0</v>
      </c>
      <c r="D63" s="37">
        <v>0</v>
      </c>
      <c r="E63" s="37">
        <v>0</v>
      </c>
      <c r="F63" s="37">
        <v>0</v>
      </c>
    </row>
    <row r="64" spans="1:6" s="47" customFormat="1" ht="38.25" hidden="1" customHeight="1" x14ac:dyDescent="0.2">
      <c r="A64" s="36">
        <v>1004</v>
      </c>
      <c r="B64" s="68" t="s">
        <v>69</v>
      </c>
      <c r="C64" s="37">
        <v>0</v>
      </c>
      <c r="D64" s="37">
        <v>0</v>
      </c>
      <c r="E64" s="37">
        <v>0</v>
      </c>
      <c r="F64" s="37">
        <v>0</v>
      </c>
    </row>
    <row r="65" spans="1:6" s="47" customFormat="1" ht="12.75" hidden="1" customHeight="1" x14ac:dyDescent="0.2">
      <c r="A65" s="36">
        <v>1004</v>
      </c>
      <c r="B65" s="68" t="s">
        <v>70</v>
      </c>
      <c r="C65" s="37">
        <v>0</v>
      </c>
      <c r="D65" s="37">
        <v>0</v>
      </c>
      <c r="E65" s="37">
        <v>0</v>
      </c>
      <c r="F65" s="37">
        <v>0</v>
      </c>
    </row>
    <row r="66" spans="1:6" s="47" customFormat="1" ht="12.75" hidden="1" customHeight="1" x14ac:dyDescent="0.2">
      <c r="A66" s="36">
        <v>1004</v>
      </c>
      <c r="B66" s="68" t="s">
        <v>71</v>
      </c>
      <c r="C66" s="37">
        <v>0</v>
      </c>
      <c r="D66" s="37">
        <v>0</v>
      </c>
      <c r="E66" s="37">
        <v>0</v>
      </c>
      <c r="F66" s="37">
        <v>0</v>
      </c>
    </row>
    <row r="67" spans="1:6" s="47" customFormat="1" ht="25.5" hidden="1" customHeight="1" x14ac:dyDescent="0.2">
      <c r="A67" s="36">
        <v>1004</v>
      </c>
      <c r="B67" s="68" t="s">
        <v>41</v>
      </c>
      <c r="C67" s="37">
        <v>0</v>
      </c>
      <c r="D67" s="37">
        <v>0</v>
      </c>
      <c r="E67" s="37">
        <v>0</v>
      </c>
      <c r="F67" s="37">
        <v>0</v>
      </c>
    </row>
    <row r="68" spans="1:6" s="47" customFormat="1" ht="12.75" hidden="1" customHeight="1" x14ac:dyDescent="0.2">
      <c r="A68" s="36">
        <v>1004</v>
      </c>
      <c r="B68" s="68" t="s">
        <v>50</v>
      </c>
      <c r="C68" s="37">
        <v>0</v>
      </c>
      <c r="D68" s="37">
        <v>0</v>
      </c>
      <c r="E68" s="37">
        <v>0</v>
      </c>
      <c r="F68" s="37">
        <v>0</v>
      </c>
    </row>
    <row r="69" spans="1:6" s="47" customFormat="1" ht="12.75" hidden="1" customHeight="1" x14ac:dyDescent="0.2">
      <c r="A69" s="36">
        <v>1004</v>
      </c>
      <c r="B69" s="68" t="s">
        <v>50</v>
      </c>
      <c r="C69" s="37">
        <v>0</v>
      </c>
      <c r="D69" s="37">
        <v>0</v>
      </c>
      <c r="E69" s="37">
        <v>0</v>
      </c>
      <c r="F69" s="37">
        <v>0</v>
      </c>
    </row>
    <row r="70" spans="1:6" s="47" customFormat="1" ht="51" hidden="1" customHeight="1" x14ac:dyDescent="0.2">
      <c r="A70" s="36">
        <v>1004</v>
      </c>
      <c r="B70" s="68" t="s">
        <v>72</v>
      </c>
      <c r="C70" s="37">
        <v>0</v>
      </c>
      <c r="D70" s="37">
        <v>0</v>
      </c>
      <c r="E70" s="37">
        <v>0</v>
      </c>
      <c r="F70" s="37">
        <v>0</v>
      </c>
    </row>
    <row r="71" spans="1:6" s="47" customFormat="1" ht="51" hidden="1" customHeight="1" x14ac:dyDescent="0.2">
      <c r="A71" s="36">
        <v>1004</v>
      </c>
      <c r="B71" s="68" t="s">
        <v>72</v>
      </c>
      <c r="C71" s="37">
        <v>0</v>
      </c>
      <c r="D71" s="37">
        <v>0</v>
      </c>
      <c r="E71" s="37">
        <v>0</v>
      </c>
      <c r="F71" s="37">
        <v>0</v>
      </c>
    </row>
    <row r="72" spans="1:6" s="47" customFormat="1" ht="12.75" hidden="1" customHeight="1" x14ac:dyDescent="0.2">
      <c r="A72" s="36">
        <v>1004</v>
      </c>
      <c r="B72" s="68" t="s">
        <v>70</v>
      </c>
      <c r="C72" s="37">
        <v>0</v>
      </c>
      <c r="D72" s="37">
        <v>0</v>
      </c>
      <c r="E72" s="37">
        <v>0</v>
      </c>
      <c r="F72" s="37">
        <v>0</v>
      </c>
    </row>
    <row r="73" spans="1:6" s="47" customFormat="1" ht="12.75" hidden="1" customHeight="1" x14ac:dyDescent="0.2">
      <c r="A73" s="36">
        <v>1004</v>
      </c>
      <c r="B73" s="68" t="s">
        <v>71</v>
      </c>
      <c r="C73" s="37">
        <v>0</v>
      </c>
      <c r="D73" s="37">
        <v>0</v>
      </c>
      <c r="E73" s="37">
        <v>0</v>
      </c>
      <c r="F73" s="37">
        <v>0</v>
      </c>
    </row>
    <row r="74" spans="1:6" s="47" customFormat="1" ht="12.75" hidden="1" customHeight="1" x14ac:dyDescent="0.2">
      <c r="A74" s="36" t="s">
        <v>93</v>
      </c>
      <c r="B74" s="68" t="s">
        <v>49</v>
      </c>
      <c r="C74" s="37" t="e">
        <f t="shared" ref="C74:F76" si="2">C75</f>
        <v>#REF!</v>
      </c>
      <c r="D74" s="37" t="e">
        <f t="shared" si="2"/>
        <v>#REF!</v>
      </c>
      <c r="E74" s="37" t="e">
        <f t="shared" si="2"/>
        <v>#REF!</v>
      </c>
      <c r="F74" s="37" t="e">
        <f t="shared" si="2"/>
        <v>#REF!</v>
      </c>
    </row>
    <row r="75" spans="1:6" s="47" customFormat="1" ht="25.5" hidden="1" customHeight="1" x14ac:dyDescent="0.2">
      <c r="A75" s="36" t="s">
        <v>93</v>
      </c>
      <c r="B75" s="68" t="s">
        <v>99</v>
      </c>
      <c r="C75" s="37" t="e">
        <f>C76+C80</f>
        <v>#REF!</v>
      </c>
      <c r="D75" s="37" t="e">
        <f>D76+D80</f>
        <v>#REF!</v>
      </c>
      <c r="E75" s="37" t="e">
        <f>E76+E80</f>
        <v>#REF!</v>
      </c>
      <c r="F75" s="37" t="e">
        <f>F76+F80</f>
        <v>#REF!</v>
      </c>
    </row>
    <row r="76" spans="1:6" s="47" customFormat="1" ht="12.75" hidden="1" customHeight="1" x14ac:dyDescent="0.2">
      <c r="A76" s="36" t="s">
        <v>93</v>
      </c>
      <c r="B76" s="68" t="s">
        <v>107</v>
      </c>
      <c r="C76" s="37" t="e">
        <f t="shared" si="2"/>
        <v>#REF!</v>
      </c>
      <c r="D76" s="37" t="e">
        <f t="shared" si="2"/>
        <v>#REF!</v>
      </c>
      <c r="E76" s="37" t="e">
        <f t="shared" si="2"/>
        <v>#REF!</v>
      </c>
      <c r="F76" s="37" t="e">
        <f t="shared" si="2"/>
        <v>#REF!</v>
      </c>
    </row>
    <row r="77" spans="1:6" s="47" customFormat="1" ht="51" hidden="1" customHeight="1" x14ac:dyDescent="0.2">
      <c r="A77" s="36">
        <v>1004</v>
      </c>
      <c r="B77" s="68" t="s">
        <v>109</v>
      </c>
      <c r="C77" s="37" t="e">
        <f t="shared" ref="C77:F78" si="3">C78</f>
        <v>#REF!</v>
      </c>
      <c r="D77" s="37" t="e">
        <f t="shared" si="3"/>
        <v>#REF!</v>
      </c>
      <c r="E77" s="37" t="e">
        <f t="shared" si="3"/>
        <v>#REF!</v>
      </c>
      <c r="F77" s="37" t="e">
        <f t="shared" si="3"/>
        <v>#REF!</v>
      </c>
    </row>
    <row r="78" spans="1:6" s="47" customFormat="1" ht="25.5" hidden="1" customHeight="1" x14ac:dyDescent="0.2">
      <c r="A78" s="36" t="s">
        <v>93</v>
      </c>
      <c r="B78" s="68" t="s">
        <v>101</v>
      </c>
      <c r="C78" s="37" t="e">
        <f t="shared" si="3"/>
        <v>#REF!</v>
      </c>
      <c r="D78" s="37" t="e">
        <f t="shared" si="3"/>
        <v>#REF!</v>
      </c>
      <c r="E78" s="37" t="e">
        <f t="shared" si="3"/>
        <v>#REF!</v>
      </c>
      <c r="F78" s="37" t="e">
        <f t="shared" si="3"/>
        <v>#REF!</v>
      </c>
    </row>
    <row r="79" spans="1:6" s="47" customFormat="1" ht="12.75" hidden="1" customHeight="1" x14ac:dyDescent="0.2">
      <c r="A79" s="36" t="s">
        <v>93</v>
      </c>
      <c r="B79" s="68" t="s">
        <v>102</v>
      </c>
      <c r="C79" s="37" t="e">
        <f>'2'!#REF!</f>
        <v>#REF!</v>
      </c>
      <c r="D79" s="37" t="e">
        <f>'2'!#REF!</f>
        <v>#REF!</v>
      </c>
      <c r="E79" s="37" t="e">
        <f>'2'!#REF!</f>
        <v>#REF!</v>
      </c>
      <c r="F79" s="37" t="e">
        <f>'2'!#REF!</f>
        <v>#REF!</v>
      </c>
    </row>
    <row r="80" spans="1:6" s="47" customFormat="1" ht="54" hidden="1" customHeight="1" x14ac:dyDescent="0.2">
      <c r="A80" s="36" t="s">
        <v>93</v>
      </c>
      <c r="B80" s="68" t="s">
        <v>96</v>
      </c>
      <c r="C80" s="37" t="e">
        <f t="shared" ref="C80:F82" si="4">C81</f>
        <v>#REF!</v>
      </c>
      <c r="D80" s="37" t="e">
        <f t="shared" si="4"/>
        <v>#REF!</v>
      </c>
      <c r="E80" s="37" t="e">
        <f t="shared" si="4"/>
        <v>#REF!</v>
      </c>
      <c r="F80" s="37" t="e">
        <f t="shared" si="4"/>
        <v>#REF!</v>
      </c>
    </row>
    <row r="81" spans="1:6" s="47" customFormat="1" ht="38.25" hidden="1" customHeight="1" x14ac:dyDescent="0.2">
      <c r="A81" s="36">
        <v>1004</v>
      </c>
      <c r="B81" s="68" t="s">
        <v>69</v>
      </c>
      <c r="C81" s="37" t="e">
        <f t="shared" si="4"/>
        <v>#REF!</v>
      </c>
      <c r="D81" s="37" t="e">
        <f t="shared" si="4"/>
        <v>#REF!</v>
      </c>
      <c r="E81" s="37" t="e">
        <f t="shared" si="4"/>
        <v>#REF!</v>
      </c>
      <c r="F81" s="37" t="e">
        <f t="shared" si="4"/>
        <v>#REF!</v>
      </c>
    </row>
    <row r="82" spans="1:6" s="47" customFormat="1" ht="25.5" hidden="1" customHeight="1" x14ac:dyDescent="0.2">
      <c r="A82" s="36" t="s">
        <v>93</v>
      </c>
      <c r="B82" s="68" t="s">
        <v>101</v>
      </c>
      <c r="C82" s="37" t="e">
        <f t="shared" si="4"/>
        <v>#REF!</v>
      </c>
      <c r="D82" s="37" t="e">
        <f t="shared" si="4"/>
        <v>#REF!</v>
      </c>
      <c r="E82" s="37" t="e">
        <f t="shared" si="4"/>
        <v>#REF!</v>
      </c>
      <c r="F82" s="37" t="e">
        <f t="shared" si="4"/>
        <v>#REF!</v>
      </c>
    </row>
    <row r="83" spans="1:6" s="47" customFormat="1" ht="13.5" hidden="1" customHeight="1" x14ac:dyDescent="0.2">
      <c r="A83" s="36" t="s">
        <v>93</v>
      </c>
      <c r="B83" s="68" t="s">
        <v>102</v>
      </c>
      <c r="C83" s="37" t="e">
        <f>'2'!#REF!</f>
        <v>#REF!</v>
      </c>
      <c r="D83" s="37" t="e">
        <f>'2'!#REF!</f>
        <v>#REF!</v>
      </c>
      <c r="E83" s="37" t="e">
        <f>'2'!#REF!</f>
        <v>#REF!</v>
      </c>
      <c r="F83" s="37" t="e">
        <f>'2'!#REF!</f>
        <v>#REF!</v>
      </c>
    </row>
    <row r="84" spans="1:6" s="47" customFormat="1" x14ac:dyDescent="0.2">
      <c r="A84" s="46">
        <f>'2'!C118</f>
        <v>1006</v>
      </c>
      <c r="B84" s="68" t="s">
        <v>112</v>
      </c>
      <c r="C84" s="37">
        <f>'2'!F118</f>
        <v>727.98699999999997</v>
      </c>
      <c r="D84" s="37">
        <f>'2'!G118</f>
        <v>581.96</v>
      </c>
      <c r="E84" s="37">
        <f>'2'!H118</f>
        <v>727.98699999999997</v>
      </c>
      <c r="F84" s="37">
        <f>'2'!I118</f>
        <v>581.96</v>
      </c>
    </row>
    <row r="85" spans="1:6" ht="38.25" hidden="1" customHeight="1" x14ac:dyDescent="0.2">
      <c r="A85" s="46">
        <v>1006</v>
      </c>
      <c r="B85" s="68" t="s">
        <v>111</v>
      </c>
      <c r="C85" s="37" t="e">
        <f t="shared" ref="C85:F86" si="5">C86</f>
        <v>#REF!</v>
      </c>
      <c r="D85" s="37" t="e">
        <f t="shared" si="5"/>
        <v>#REF!</v>
      </c>
      <c r="E85" s="37" t="e">
        <f t="shared" si="5"/>
        <v>#REF!</v>
      </c>
      <c r="F85" s="37" t="e">
        <f t="shared" si="5"/>
        <v>#REF!</v>
      </c>
    </row>
    <row r="86" spans="1:6" ht="25.5" hidden="1" customHeight="1" x14ac:dyDescent="0.2">
      <c r="A86" s="46">
        <v>1006</v>
      </c>
      <c r="B86" s="45" t="s">
        <v>110</v>
      </c>
      <c r="C86" s="37" t="e">
        <f t="shared" si="5"/>
        <v>#REF!</v>
      </c>
      <c r="D86" s="37" t="e">
        <f t="shared" si="5"/>
        <v>#REF!</v>
      </c>
      <c r="E86" s="37" t="e">
        <f t="shared" si="5"/>
        <v>#REF!</v>
      </c>
      <c r="F86" s="37" t="e">
        <f t="shared" si="5"/>
        <v>#REF!</v>
      </c>
    </row>
    <row r="87" spans="1:6" ht="25.5" hidden="1" customHeight="1" x14ac:dyDescent="0.2">
      <c r="A87" s="46">
        <v>1006</v>
      </c>
      <c r="B87" s="68" t="e">
        <f>'2'!#REF!</f>
        <v>#REF!</v>
      </c>
      <c r="C87" s="37" t="e">
        <f>#REF!</f>
        <v>#REF!</v>
      </c>
      <c r="D87" s="37" t="e">
        <f>#REF!</f>
        <v>#REF!</v>
      </c>
      <c r="E87" s="37" t="e">
        <f>#REF!</f>
        <v>#REF!</v>
      </c>
      <c r="F87" s="37" t="e">
        <f>#REF!</f>
        <v>#REF!</v>
      </c>
    </row>
    <row r="88" spans="1:6" x14ac:dyDescent="0.2">
      <c r="A88" s="33" t="s">
        <v>23</v>
      </c>
      <c r="B88" s="67" t="s">
        <v>73</v>
      </c>
      <c r="C88" s="35">
        <f>C89</f>
        <v>4370.473</v>
      </c>
      <c r="D88" s="35">
        <f>D89</f>
        <v>0</v>
      </c>
      <c r="E88" s="35">
        <f>E89</f>
        <v>3992.5609999999997</v>
      </c>
      <c r="F88" s="35">
        <f>F89</f>
        <v>0</v>
      </c>
    </row>
    <row r="89" spans="1:6" s="47" customFormat="1" x14ac:dyDescent="0.2">
      <c r="A89" s="36">
        <v>1101</v>
      </c>
      <c r="B89" s="68" t="s">
        <v>74</v>
      </c>
      <c r="C89" s="37">
        <f>'2'!F122</f>
        <v>4370.473</v>
      </c>
      <c r="D89" s="37">
        <f>'2'!G122</f>
        <v>0</v>
      </c>
      <c r="E89" s="37">
        <f>'2'!H122</f>
        <v>3992.5609999999997</v>
      </c>
      <c r="F89" s="37">
        <f>'2'!I122</f>
        <v>0</v>
      </c>
    </row>
    <row r="90" spans="1:6" x14ac:dyDescent="0.2">
      <c r="A90" s="33">
        <v>1200</v>
      </c>
      <c r="B90" s="67" t="s">
        <v>87</v>
      </c>
      <c r="C90" s="35">
        <f>C91</f>
        <v>2813.6320000000001</v>
      </c>
      <c r="D90" s="35">
        <v>0</v>
      </c>
      <c r="E90" s="35">
        <f>E91</f>
        <v>2728.9839999999999</v>
      </c>
      <c r="F90" s="35">
        <v>0</v>
      </c>
    </row>
    <row r="91" spans="1:6" s="47" customFormat="1" x14ac:dyDescent="0.2">
      <c r="A91" s="36">
        <v>1202</v>
      </c>
      <c r="B91" s="68" t="s">
        <v>88</v>
      </c>
      <c r="C91" s="37">
        <f>'2'!F247</f>
        <v>2813.6320000000001</v>
      </c>
      <c r="D91" s="37">
        <f>'2'!G247</f>
        <v>0</v>
      </c>
      <c r="E91" s="37">
        <f>'2'!H247</f>
        <v>2728.9839999999999</v>
      </c>
      <c r="F91" s="37">
        <f>'2'!I247</f>
        <v>0</v>
      </c>
    </row>
    <row r="92" spans="1:6" x14ac:dyDescent="0.2">
      <c r="A92" s="33" t="s">
        <v>12</v>
      </c>
      <c r="B92" s="67" t="s">
        <v>130</v>
      </c>
      <c r="C92" s="35">
        <f>C93</f>
        <v>1652.8030000000001</v>
      </c>
      <c r="D92" s="35">
        <v>0</v>
      </c>
      <c r="E92" s="35">
        <f>E93</f>
        <v>1652.8030000000001</v>
      </c>
      <c r="F92" s="35">
        <v>0</v>
      </c>
    </row>
    <row r="93" spans="1:6" s="47" customFormat="1" x14ac:dyDescent="0.2">
      <c r="A93" s="36">
        <v>1301</v>
      </c>
      <c r="B93" s="68" t="s">
        <v>125</v>
      </c>
      <c r="C93" s="37">
        <f>'2'!F44</f>
        <v>1652.8030000000001</v>
      </c>
      <c r="D93" s="37">
        <v>0</v>
      </c>
      <c r="E93" s="37">
        <f>'2'!H44</f>
        <v>1652.8030000000001</v>
      </c>
      <c r="F93" s="37">
        <v>0</v>
      </c>
    </row>
    <row r="94" spans="1:6" ht="25.5" x14ac:dyDescent="0.2">
      <c r="A94" s="33" t="s">
        <v>13</v>
      </c>
      <c r="B94" s="67" t="s">
        <v>131</v>
      </c>
      <c r="C94" s="35">
        <f>C95+C96</f>
        <v>38378.866999999998</v>
      </c>
      <c r="D94" s="35">
        <f>D95+D96</f>
        <v>363</v>
      </c>
      <c r="E94" s="35">
        <f>E95+E96</f>
        <v>36273.724999999999</v>
      </c>
      <c r="F94" s="35">
        <f>F95+F96</f>
        <v>363</v>
      </c>
    </row>
    <row r="95" spans="1:6" s="47" customFormat="1" ht="25.5" x14ac:dyDescent="0.2">
      <c r="A95" s="36">
        <v>1401</v>
      </c>
      <c r="B95" s="68" t="s">
        <v>47</v>
      </c>
      <c r="C95" s="37">
        <f>'2'!F48</f>
        <v>22354.745999999999</v>
      </c>
      <c r="D95" s="37">
        <f>'2'!G48</f>
        <v>363</v>
      </c>
      <c r="E95" s="37">
        <f>'2'!H48</f>
        <v>22129.987000000001</v>
      </c>
      <c r="F95" s="37">
        <f>'2'!I48</f>
        <v>363</v>
      </c>
    </row>
    <row r="96" spans="1:6" s="47" customFormat="1" x14ac:dyDescent="0.2">
      <c r="A96" s="36">
        <v>1403</v>
      </c>
      <c r="B96" s="68" t="s">
        <v>124</v>
      </c>
      <c r="C96" s="37">
        <f>'2'!F52</f>
        <v>16024.120999999999</v>
      </c>
      <c r="D96" s="37">
        <f>'2'!G52</f>
        <v>0</v>
      </c>
      <c r="E96" s="37">
        <f>'2'!H52</f>
        <v>14143.737999999999</v>
      </c>
      <c r="F96" s="37">
        <f>'2'!I52</f>
        <v>0</v>
      </c>
    </row>
    <row r="97" spans="1:11" ht="12.75" customHeight="1" x14ac:dyDescent="0.2">
      <c r="A97" s="148" t="s">
        <v>6</v>
      </c>
      <c r="B97" s="149"/>
      <c r="C97" s="35">
        <f>C12+C28+C33+C37+C39+C51+C53+C88+C90+C92+C94</f>
        <v>333646.14600000007</v>
      </c>
      <c r="D97" s="35">
        <f>D12+D28+D33+D37+D39+D51+D53+D88+D90+D92+D94</f>
        <v>67451.513000000006</v>
      </c>
      <c r="E97" s="35">
        <f>E12+E28+E33+E37+E39+E51+E53+E88+E90+E92+E94</f>
        <v>310680.087</v>
      </c>
      <c r="F97" s="35">
        <f>F12+F28+F33+F37+F39+F51+F53+F88+F90+F92+F94</f>
        <v>64767.31</v>
      </c>
    </row>
    <row r="98" spans="1:11" hidden="1" x14ac:dyDescent="0.2">
      <c r="A98" s="36">
        <v>0</v>
      </c>
      <c r="B98" s="68" t="s">
        <v>90</v>
      </c>
      <c r="C98" s="37">
        <v>0</v>
      </c>
      <c r="D98" s="37">
        <v>0</v>
      </c>
      <c r="E98" s="5"/>
    </row>
    <row r="99" spans="1:11" hidden="1" x14ac:dyDescent="0.2">
      <c r="A99" s="36">
        <v>0</v>
      </c>
      <c r="B99" s="68" t="s">
        <v>90</v>
      </c>
      <c r="C99" s="37">
        <v>0</v>
      </c>
      <c r="D99" s="37">
        <v>0</v>
      </c>
      <c r="E99" s="5"/>
    </row>
    <row r="100" spans="1:11" hidden="1" x14ac:dyDescent="0.2">
      <c r="A100" s="36">
        <v>0</v>
      </c>
      <c r="B100" s="68" t="s">
        <v>90</v>
      </c>
      <c r="C100" s="37">
        <v>0</v>
      </c>
      <c r="D100" s="37">
        <v>0</v>
      </c>
      <c r="E100" s="5"/>
    </row>
    <row r="101" spans="1:11" hidden="1" x14ac:dyDescent="0.2">
      <c r="A101" s="36">
        <v>0</v>
      </c>
      <c r="B101" s="68" t="s">
        <v>90</v>
      </c>
      <c r="C101" s="37">
        <v>0</v>
      </c>
      <c r="D101" s="37">
        <v>0</v>
      </c>
      <c r="E101" s="5"/>
    </row>
    <row r="102" spans="1:11" hidden="1" x14ac:dyDescent="0.2">
      <c r="A102" s="36">
        <v>0</v>
      </c>
      <c r="B102" s="68" t="s">
        <v>90</v>
      </c>
      <c r="C102" s="37">
        <v>0</v>
      </c>
      <c r="D102" s="37">
        <v>0</v>
      </c>
      <c r="E102" s="5"/>
    </row>
    <row r="103" spans="1:11" hidden="1" x14ac:dyDescent="0.2">
      <c r="A103" s="36">
        <v>0</v>
      </c>
      <c r="B103" s="68" t="s">
        <v>90</v>
      </c>
      <c r="C103" s="37">
        <v>0</v>
      </c>
      <c r="D103" s="37">
        <v>0</v>
      </c>
      <c r="E103" s="5"/>
    </row>
    <row r="104" spans="1:11" hidden="1" x14ac:dyDescent="0.2">
      <c r="A104" s="36">
        <v>0</v>
      </c>
      <c r="B104" s="68" t="s">
        <v>90</v>
      </c>
      <c r="C104" s="37">
        <v>0</v>
      </c>
      <c r="D104" s="37">
        <v>0</v>
      </c>
      <c r="E104" s="5"/>
    </row>
    <row r="105" spans="1:11" hidden="1" x14ac:dyDescent="0.2">
      <c r="A105" s="36">
        <v>0</v>
      </c>
      <c r="B105" s="68" t="s">
        <v>90</v>
      </c>
      <c r="C105" s="37">
        <v>0</v>
      </c>
      <c r="D105" s="37">
        <v>0</v>
      </c>
      <c r="E105" s="5"/>
    </row>
    <row r="106" spans="1:11" hidden="1" x14ac:dyDescent="0.2">
      <c r="A106" s="36">
        <v>0</v>
      </c>
      <c r="B106" s="68" t="s">
        <v>90</v>
      </c>
      <c r="C106" s="37">
        <v>0</v>
      </c>
      <c r="D106" s="37">
        <v>0</v>
      </c>
      <c r="E106" s="5"/>
    </row>
    <row r="107" spans="1:11" hidden="1" x14ac:dyDescent="0.2">
      <c r="A107" s="36">
        <v>0</v>
      </c>
      <c r="B107" s="68" t="s">
        <v>90</v>
      </c>
      <c r="C107" s="37">
        <v>0</v>
      </c>
      <c r="D107" s="37">
        <v>0</v>
      </c>
      <c r="E107" s="5"/>
    </row>
    <row r="108" spans="1:11" hidden="1" x14ac:dyDescent="0.2">
      <c r="A108" s="36">
        <v>0</v>
      </c>
      <c r="B108" s="68" t="s">
        <v>90</v>
      </c>
      <c r="C108" s="37">
        <v>0</v>
      </c>
      <c r="D108" s="37">
        <v>0</v>
      </c>
      <c r="E108" s="5"/>
    </row>
    <row r="109" spans="1:11" x14ac:dyDescent="0.2">
      <c r="C109" s="64"/>
    </row>
    <row r="111" spans="1:11" s="13" customFormat="1" ht="71.650000000000006" customHeight="1" x14ac:dyDescent="0.2">
      <c r="A111" s="38"/>
      <c r="B111" s="71"/>
      <c r="C111" s="39"/>
      <c r="D111" s="40"/>
      <c r="G111" s="6"/>
      <c r="K111" s="6"/>
    </row>
    <row r="112" spans="1:11" s="13" customFormat="1" x14ac:dyDescent="0.2">
      <c r="A112" s="38"/>
      <c r="B112" s="71"/>
      <c r="C112" s="39"/>
      <c r="D112" s="40"/>
      <c r="G112" s="6"/>
      <c r="K112" s="6"/>
    </row>
    <row r="113" spans="1:11" s="13" customFormat="1" x14ac:dyDescent="0.2">
      <c r="A113" s="38"/>
      <c r="B113" s="71"/>
      <c r="C113" s="39"/>
      <c r="D113" s="40"/>
      <c r="G113" s="6"/>
    </row>
    <row r="114" spans="1:11" s="13" customFormat="1" x14ac:dyDescent="0.2">
      <c r="A114" s="38"/>
      <c r="B114" s="71"/>
      <c r="C114" s="39"/>
      <c r="D114" s="40"/>
      <c r="G114" s="6"/>
    </row>
    <row r="115" spans="1:11" s="13" customFormat="1" x14ac:dyDescent="0.2">
      <c r="A115" s="38"/>
      <c r="B115" s="71"/>
      <c r="C115" s="39"/>
      <c r="D115" s="40"/>
    </row>
    <row r="116" spans="1:11" x14ac:dyDescent="0.2">
      <c r="B116" s="72"/>
      <c r="G116" s="13"/>
      <c r="K116" s="13"/>
    </row>
    <row r="117" spans="1:11" x14ac:dyDescent="0.2">
      <c r="B117" s="72"/>
      <c r="G117" s="13"/>
      <c r="K117" s="13"/>
    </row>
    <row r="118" spans="1:11" x14ac:dyDescent="0.2">
      <c r="B118" s="72"/>
      <c r="G118" s="13"/>
    </row>
    <row r="119" spans="1:11" x14ac:dyDescent="0.2">
      <c r="G119" s="13"/>
    </row>
  </sheetData>
  <sheetProtection selectLockedCells="1" selectUnlockedCells="1"/>
  <mergeCells count="11">
    <mergeCell ref="A97:B97"/>
    <mergeCell ref="A7:D7"/>
    <mergeCell ref="A9:A11"/>
    <mergeCell ref="B9:B11"/>
    <mergeCell ref="C9:D10"/>
    <mergeCell ref="E9:F10"/>
    <mergeCell ref="A1:F1"/>
    <mergeCell ref="A2:F2"/>
    <mergeCell ref="A3:F3"/>
    <mergeCell ref="A4:F4"/>
    <mergeCell ref="A6:F6"/>
  </mergeCells>
  <pageMargins left="0.78740157480314965" right="0.39370078740157483" top="0.59055118110236227" bottom="0.39370078740157483" header="0" footer="0"/>
  <pageSetup paperSize="9" scale="88" firstPageNumber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1"/>
  <sheetViews>
    <sheetView tabSelected="1" view="pageBreakPreview" zoomScaleSheetLayoutView="100" workbookViewId="0">
      <selection activeCell="C15" sqref="C15"/>
    </sheetView>
  </sheetViews>
  <sheetFormatPr defaultColWidth="9.140625" defaultRowHeight="12.75" x14ac:dyDescent="0.2"/>
  <cols>
    <col min="1" max="1" width="75.140625" style="25" customWidth="1"/>
    <col min="2" max="2" width="11.5703125" style="25" customWidth="1"/>
    <col min="3" max="3" width="5.42578125" style="25" customWidth="1"/>
    <col min="4" max="4" width="12.28515625" style="111" customWidth="1"/>
    <col min="5" max="5" width="13" style="26" customWidth="1"/>
    <col min="6" max="6" width="12.7109375" style="172" customWidth="1"/>
    <col min="7" max="7" width="13" style="172" customWidth="1"/>
    <col min="8" max="16384" width="9.140625" style="7"/>
  </cols>
  <sheetData>
    <row r="1" spans="1:7" x14ac:dyDescent="0.2">
      <c r="A1" s="153" t="s">
        <v>177</v>
      </c>
      <c r="B1" s="153"/>
      <c r="C1" s="153"/>
      <c r="D1" s="153"/>
      <c r="E1" s="153"/>
      <c r="F1" s="153"/>
      <c r="G1" s="153"/>
    </row>
    <row r="2" spans="1:7" s="8" customFormat="1" ht="14.25" x14ac:dyDescent="0.2">
      <c r="A2" s="154" t="s">
        <v>172</v>
      </c>
      <c r="B2" s="154"/>
      <c r="C2" s="154"/>
      <c r="D2" s="154"/>
      <c r="E2" s="154"/>
      <c r="F2" s="154"/>
      <c r="G2" s="154"/>
    </row>
    <row r="3" spans="1:7" s="1" customFormat="1" ht="14.25" x14ac:dyDescent="0.2">
      <c r="A3" s="154" t="s">
        <v>173</v>
      </c>
      <c r="B3" s="154"/>
      <c r="C3" s="154"/>
      <c r="D3" s="154"/>
      <c r="E3" s="154"/>
      <c r="F3" s="154"/>
      <c r="G3" s="154"/>
    </row>
    <row r="4" spans="1:7" s="1" customFormat="1" ht="14.25" x14ac:dyDescent="0.2">
      <c r="A4" s="154" t="s">
        <v>175</v>
      </c>
      <c r="B4" s="154"/>
      <c r="C4" s="154"/>
      <c r="D4" s="154"/>
      <c r="E4" s="154"/>
      <c r="F4" s="154"/>
      <c r="G4" s="154"/>
    </row>
    <row r="5" spans="1:7" s="1" customFormat="1" ht="14.25" x14ac:dyDescent="0.2">
      <c r="A5" s="21"/>
      <c r="B5" s="21"/>
      <c r="C5" s="21"/>
      <c r="D5" s="21"/>
      <c r="E5" s="126"/>
      <c r="F5" s="3"/>
      <c r="G5" s="2"/>
    </row>
    <row r="6" spans="1:7" s="1" customFormat="1" ht="27.75" customHeight="1" x14ac:dyDescent="0.2">
      <c r="A6" s="155" t="s">
        <v>179</v>
      </c>
      <c r="B6" s="155"/>
      <c r="C6" s="155"/>
      <c r="D6" s="155"/>
      <c r="E6" s="155"/>
      <c r="F6" s="155"/>
      <c r="G6" s="155"/>
    </row>
    <row r="7" spans="1:7" s="8" customFormat="1" ht="15" x14ac:dyDescent="0.25">
      <c r="A7" s="79"/>
      <c r="B7" s="79"/>
      <c r="C7" s="79"/>
      <c r="D7" s="79"/>
      <c r="E7" s="20"/>
      <c r="G7" s="118" t="s">
        <v>169</v>
      </c>
    </row>
    <row r="8" spans="1:7" s="8" customFormat="1" ht="14.25" customHeight="1" x14ac:dyDescent="0.2">
      <c r="A8" s="140" t="s">
        <v>7</v>
      </c>
      <c r="B8" s="158" t="s">
        <v>2</v>
      </c>
      <c r="C8" s="158" t="s">
        <v>3</v>
      </c>
      <c r="D8" s="156" t="s">
        <v>167</v>
      </c>
      <c r="E8" s="157"/>
      <c r="F8" s="156" t="s">
        <v>168</v>
      </c>
      <c r="G8" s="157"/>
    </row>
    <row r="9" spans="1:7" s="8" customFormat="1" ht="114" customHeight="1" x14ac:dyDescent="0.2">
      <c r="A9" s="140"/>
      <c r="B9" s="159"/>
      <c r="C9" s="159"/>
      <c r="D9" s="125" t="s">
        <v>4</v>
      </c>
      <c r="E9" s="22" t="s">
        <v>135</v>
      </c>
      <c r="F9" s="125" t="s">
        <v>4</v>
      </c>
      <c r="G9" s="22" t="s">
        <v>135</v>
      </c>
    </row>
    <row r="10" spans="1:7" ht="25.5" x14ac:dyDescent="0.2">
      <c r="A10" s="58" t="s">
        <v>136</v>
      </c>
      <c r="B10" s="58" t="str">
        <f>'2'!D16</f>
        <v>0100000000</v>
      </c>
      <c r="C10" s="58"/>
      <c r="D10" s="59">
        <f>D11+D13+D20+D15+D18</f>
        <v>56313.305</v>
      </c>
      <c r="E10" s="59">
        <f t="shared" ref="E10:G10" si="0">E11+E13+E20+E15+E18</f>
        <v>363</v>
      </c>
      <c r="F10" s="59">
        <f t="shared" si="0"/>
        <v>53953.981999999996</v>
      </c>
      <c r="G10" s="59">
        <f t="shared" si="0"/>
        <v>363</v>
      </c>
    </row>
    <row r="11" spans="1:7" ht="38.25" x14ac:dyDescent="0.2">
      <c r="A11" s="12" t="s">
        <v>32</v>
      </c>
      <c r="B11" s="12" t="s">
        <v>9</v>
      </c>
      <c r="C11" s="12">
        <v>100</v>
      </c>
      <c r="D11" s="49">
        <f>D12</f>
        <v>14460.048999999999</v>
      </c>
      <c r="E11" s="49">
        <f>E12</f>
        <v>0</v>
      </c>
      <c r="F11" s="49">
        <f>F12</f>
        <v>14206.525</v>
      </c>
      <c r="G11" s="49">
        <f>G12</f>
        <v>0</v>
      </c>
    </row>
    <row r="12" spans="1:7" x14ac:dyDescent="0.2">
      <c r="A12" s="12" t="s">
        <v>78</v>
      </c>
      <c r="B12" s="12" t="s">
        <v>9</v>
      </c>
      <c r="C12" s="12">
        <v>110</v>
      </c>
      <c r="D12" s="49">
        <f>'2'!F18+'2'!F28</f>
        <v>14460.048999999999</v>
      </c>
      <c r="E12" s="49">
        <f>'2'!G18+'2'!G28</f>
        <v>0</v>
      </c>
      <c r="F12" s="49">
        <f>'2'!H18+'2'!H28</f>
        <v>14206.525</v>
      </c>
      <c r="G12" s="49">
        <f>'2'!I18+'2'!I28</f>
        <v>0</v>
      </c>
    </row>
    <row r="13" spans="1:7" x14ac:dyDescent="0.2">
      <c r="A13" s="44" t="s">
        <v>34</v>
      </c>
      <c r="B13" s="12" t="s">
        <v>9</v>
      </c>
      <c r="C13" s="12">
        <v>200</v>
      </c>
      <c r="D13" s="49">
        <f>D14</f>
        <v>899.89599999999996</v>
      </c>
      <c r="E13" s="49">
        <f>E14</f>
        <v>0</v>
      </c>
      <c r="F13" s="49">
        <f>F14</f>
        <v>899.23900000000003</v>
      </c>
      <c r="G13" s="49">
        <f>G14</f>
        <v>0</v>
      </c>
    </row>
    <row r="14" spans="1:7" ht="25.5" x14ac:dyDescent="0.2">
      <c r="A14" s="12" t="s">
        <v>35</v>
      </c>
      <c r="B14" s="12" t="s">
        <v>9</v>
      </c>
      <c r="C14" s="12">
        <v>240</v>
      </c>
      <c r="D14" s="49">
        <f>'2'!F20+'2'!F30+'2'!F36</f>
        <v>899.89599999999996</v>
      </c>
      <c r="E14" s="49">
        <f>'2'!G20+'2'!G30+'2'!G36</f>
        <v>0</v>
      </c>
      <c r="F14" s="49">
        <f>'2'!H20+'2'!H30+'2'!H36</f>
        <v>899.23900000000003</v>
      </c>
      <c r="G14" s="49">
        <f>'2'!I20+'2'!I30+'2'!I36</f>
        <v>0</v>
      </c>
    </row>
    <row r="15" spans="1:7" x14ac:dyDescent="0.2">
      <c r="A15" s="12" t="s">
        <v>42</v>
      </c>
      <c r="B15" s="12" t="s">
        <v>9</v>
      </c>
      <c r="C15" s="12">
        <v>500</v>
      </c>
      <c r="D15" s="49">
        <f>D16+D17</f>
        <v>39300.353999999999</v>
      </c>
      <c r="E15" s="49">
        <f>E16+E17</f>
        <v>363</v>
      </c>
      <c r="F15" s="49">
        <f>F16+F17</f>
        <v>37195.212</v>
      </c>
      <c r="G15" s="49">
        <f>G16+G17</f>
        <v>363</v>
      </c>
    </row>
    <row r="16" spans="1:7" x14ac:dyDescent="0.2">
      <c r="A16" s="12" t="s">
        <v>48</v>
      </c>
      <c r="B16" s="12" t="s">
        <v>9</v>
      </c>
      <c r="C16" s="12">
        <v>510</v>
      </c>
      <c r="D16" s="49">
        <f>'2'!F51</f>
        <v>22354.745999999999</v>
      </c>
      <c r="E16" s="49">
        <f>'2'!G51</f>
        <v>363</v>
      </c>
      <c r="F16" s="49">
        <f>'2'!H51</f>
        <v>22129.987000000001</v>
      </c>
      <c r="G16" s="49">
        <f>'2'!I51</f>
        <v>363</v>
      </c>
    </row>
    <row r="17" spans="1:7" x14ac:dyDescent="0.2">
      <c r="A17" s="12" t="s">
        <v>43</v>
      </c>
      <c r="B17" s="12" t="s">
        <v>9</v>
      </c>
      <c r="C17" s="12">
        <v>540</v>
      </c>
      <c r="D17" s="49">
        <f>'2'!F43+'2'!F55</f>
        <v>16945.608</v>
      </c>
      <c r="E17" s="49">
        <f>'2'!G43</f>
        <v>0</v>
      </c>
      <c r="F17" s="49">
        <f>'2'!H43+'2'!H55</f>
        <v>15065.224999999999</v>
      </c>
      <c r="G17" s="49">
        <f>'2'!I43</f>
        <v>0</v>
      </c>
    </row>
    <row r="18" spans="1:7" x14ac:dyDescent="0.2">
      <c r="A18" s="12" t="s">
        <v>45</v>
      </c>
      <c r="B18" s="12" t="s">
        <v>9</v>
      </c>
      <c r="C18" s="12">
        <v>700</v>
      </c>
      <c r="D18" s="49">
        <f>D19</f>
        <v>1652.8030000000001</v>
      </c>
      <c r="E18" s="49">
        <f>E19</f>
        <v>0</v>
      </c>
      <c r="F18" s="49">
        <f>F19</f>
        <v>1652.8030000000001</v>
      </c>
      <c r="G18" s="49">
        <f>G19</f>
        <v>0</v>
      </c>
    </row>
    <row r="19" spans="1:7" x14ac:dyDescent="0.2">
      <c r="A19" s="12" t="s">
        <v>46</v>
      </c>
      <c r="B19" s="12" t="s">
        <v>9</v>
      </c>
      <c r="C19" s="12">
        <v>730</v>
      </c>
      <c r="D19" s="49">
        <f>'2'!F47</f>
        <v>1652.8030000000001</v>
      </c>
      <c r="E19" s="49">
        <f>'2'!G47</f>
        <v>0</v>
      </c>
      <c r="F19" s="49">
        <f>'2'!H47</f>
        <v>1652.8030000000001</v>
      </c>
      <c r="G19" s="49">
        <f>'2'!I47</f>
        <v>0</v>
      </c>
    </row>
    <row r="20" spans="1:7" x14ac:dyDescent="0.2">
      <c r="A20" s="12" t="s">
        <v>36</v>
      </c>
      <c r="B20" s="12" t="s">
        <v>9</v>
      </c>
      <c r="C20" s="12">
        <v>800</v>
      </c>
      <c r="D20" s="49">
        <f>D21</f>
        <v>0.20300000000000001</v>
      </c>
      <c r="E20" s="49">
        <f>E21</f>
        <v>0</v>
      </c>
      <c r="F20" s="49">
        <f>F21</f>
        <v>0.20300000000000001</v>
      </c>
      <c r="G20" s="49">
        <f>G21</f>
        <v>0</v>
      </c>
    </row>
    <row r="21" spans="1:7" x14ac:dyDescent="0.2">
      <c r="A21" s="12" t="s">
        <v>37</v>
      </c>
      <c r="B21" s="12" t="s">
        <v>9</v>
      </c>
      <c r="C21" s="12">
        <v>850</v>
      </c>
      <c r="D21" s="49">
        <f>'2'!F32</f>
        <v>0.20300000000000001</v>
      </c>
      <c r="E21" s="49">
        <f>'2'!G32</f>
        <v>0</v>
      </c>
      <c r="F21" s="49">
        <f>'2'!H32</f>
        <v>0.20300000000000001</v>
      </c>
      <c r="G21" s="49">
        <f>'2'!I32</f>
        <v>0</v>
      </c>
    </row>
    <row r="22" spans="1:7" ht="25.5" x14ac:dyDescent="0.2">
      <c r="A22" s="58" t="s">
        <v>137</v>
      </c>
      <c r="B22" s="58" t="str">
        <f>'2'!D58</f>
        <v>0200000000</v>
      </c>
      <c r="C22" s="58"/>
      <c r="D22" s="59">
        <f>D23+D25+D29+D31+D27</f>
        <v>35379.165000000001</v>
      </c>
      <c r="E22" s="59">
        <f>E23+E25+E29+E31+E27</f>
        <v>30167.886999999999</v>
      </c>
      <c r="F22" s="59">
        <f>F23+F25+F29+F31+F27</f>
        <v>33731.133999999998</v>
      </c>
      <c r="G22" s="59">
        <f>G23+G25+G29+G31+G27</f>
        <v>28770.113999999998</v>
      </c>
    </row>
    <row r="23" spans="1:7" ht="38.25" x14ac:dyDescent="0.2">
      <c r="A23" s="12" t="s">
        <v>32</v>
      </c>
      <c r="B23" s="12" t="s">
        <v>14</v>
      </c>
      <c r="C23" s="12">
        <v>100</v>
      </c>
      <c r="D23" s="49">
        <f>D24</f>
        <v>1970.135</v>
      </c>
      <c r="E23" s="49">
        <f>E24</f>
        <v>0</v>
      </c>
      <c r="F23" s="49">
        <f>F24</f>
        <v>1819.972</v>
      </c>
      <c r="G23" s="49">
        <f>G24</f>
        <v>0</v>
      </c>
    </row>
    <row r="24" spans="1:7" x14ac:dyDescent="0.2">
      <c r="A24" s="12" t="s">
        <v>78</v>
      </c>
      <c r="B24" s="12" t="s">
        <v>14</v>
      </c>
      <c r="C24" s="12">
        <v>110</v>
      </c>
      <c r="D24" s="49">
        <f>'2'!F60</f>
        <v>1970.135</v>
      </c>
      <c r="E24" s="49">
        <f>'2'!G60</f>
        <v>0</v>
      </c>
      <c r="F24" s="49">
        <f>'2'!H60</f>
        <v>1819.972</v>
      </c>
      <c r="G24" s="49">
        <f>'2'!I60</f>
        <v>0</v>
      </c>
    </row>
    <row r="25" spans="1:7" x14ac:dyDescent="0.2">
      <c r="A25" s="44" t="s">
        <v>34</v>
      </c>
      <c r="B25" s="12" t="s">
        <v>14</v>
      </c>
      <c r="C25" s="12">
        <v>200</v>
      </c>
      <c r="D25" s="49">
        <f>D26</f>
        <v>3911.4949999999999</v>
      </c>
      <c r="E25" s="49">
        <f>E26</f>
        <v>1045.154</v>
      </c>
      <c r="F25" s="49">
        <f>F26</f>
        <v>3811.3989999999999</v>
      </c>
      <c r="G25" s="49">
        <f>G26</f>
        <v>1045.154</v>
      </c>
    </row>
    <row r="26" spans="1:7" ht="25.5" x14ac:dyDescent="0.2">
      <c r="A26" s="12" t="s">
        <v>35</v>
      </c>
      <c r="B26" s="12" t="s">
        <v>14</v>
      </c>
      <c r="C26" s="12">
        <v>240</v>
      </c>
      <c r="D26" s="49">
        <f>'2'!F62+'2'!F84+'2'!F77+'2'!F92</f>
        <v>3911.4949999999999</v>
      </c>
      <c r="E26" s="49">
        <f>'2'!G62+'2'!G84+'2'!G77+'2'!G92</f>
        <v>1045.154</v>
      </c>
      <c r="F26" s="49">
        <f>'2'!H62+'2'!H84+'2'!H77+'2'!H92</f>
        <v>3811.3989999999999</v>
      </c>
      <c r="G26" s="49">
        <f>'2'!I62+'2'!I84+'2'!I77+'2'!I92</f>
        <v>1045.154</v>
      </c>
    </row>
    <row r="27" spans="1:7" x14ac:dyDescent="0.2">
      <c r="A27" s="12" t="s">
        <v>66</v>
      </c>
      <c r="B27" s="12" t="s">
        <v>14</v>
      </c>
      <c r="C27" s="12">
        <v>300</v>
      </c>
      <c r="D27" s="49">
        <f>D28</f>
        <v>1735.2539999999999</v>
      </c>
      <c r="E27" s="49">
        <f>E28</f>
        <v>1732.962</v>
      </c>
      <c r="F27" s="49">
        <f>F28</f>
        <v>1735.2539999999999</v>
      </c>
      <c r="G27" s="49">
        <f>G28</f>
        <v>1732.962</v>
      </c>
    </row>
    <row r="28" spans="1:7" x14ac:dyDescent="0.2">
      <c r="A28" s="12" t="s">
        <v>67</v>
      </c>
      <c r="B28" s="12" t="s">
        <v>14</v>
      </c>
      <c r="C28" s="12">
        <v>320</v>
      </c>
      <c r="D28" s="49">
        <f>'2'!F107+'2'!F64</f>
        <v>1735.2539999999999</v>
      </c>
      <c r="E28" s="49">
        <f>'2'!G107+'2'!G64</f>
        <v>1732.962</v>
      </c>
      <c r="F28" s="49">
        <f>'2'!H107+'2'!H64</f>
        <v>1735.2539999999999</v>
      </c>
      <c r="G28" s="49">
        <f>'2'!I107+'2'!I64</f>
        <v>1732.962</v>
      </c>
    </row>
    <row r="29" spans="1:7" x14ac:dyDescent="0.2">
      <c r="A29" s="12" t="s">
        <v>70</v>
      </c>
      <c r="B29" s="12" t="s">
        <v>14</v>
      </c>
      <c r="C29" s="12">
        <v>400</v>
      </c>
      <c r="D29" s="49">
        <f>D30</f>
        <v>27389.771000000001</v>
      </c>
      <c r="E29" s="49">
        <f>E30</f>
        <v>27389.771000000001</v>
      </c>
      <c r="F29" s="49">
        <f>F30</f>
        <v>25991.998</v>
      </c>
      <c r="G29" s="49">
        <f>G30</f>
        <v>25991.998</v>
      </c>
    </row>
    <row r="30" spans="1:7" x14ac:dyDescent="0.2">
      <c r="A30" s="12" t="s">
        <v>102</v>
      </c>
      <c r="B30" s="12" t="s">
        <v>14</v>
      </c>
      <c r="C30" s="12">
        <v>410</v>
      </c>
      <c r="D30" s="49">
        <f>'2'!F117</f>
        <v>27389.771000000001</v>
      </c>
      <c r="E30" s="49">
        <f>'2'!G117</f>
        <v>27389.771000000001</v>
      </c>
      <c r="F30" s="49">
        <f>'2'!H117</f>
        <v>25991.998</v>
      </c>
      <c r="G30" s="49">
        <f>'2'!I117</f>
        <v>25991.998</v>
      </c>
    </row>
    <row r="31" spans="1:7" x14ac:dyDescent="0.2">
      <c r="A31" s="12" t="s">
        <v>36</v>
      </c>
      <c r="B31" s="12" t="s">
        <v>14</v>
      </c>
      <c r="C31" s="12">
        <v>800</v>
      </c>
      <c r="D31" s="49">
        <f>D32</f>
        <v>372.51</v>
      </c>
      <c r="E31" s="49">
        <f>E32</f>
        <v>0</v>
      </c>
      <c r="F31" s="49">
        <f>F32</f>
        <v>372.51100000000002</v>
      </c>
      <c r="G31" s="49">
        <f>G32</f>
        <v>0</v>
      </c>
    </row>
    <row r="32" spans="1:7" x14ac:dyDescent="0.2">
      <c r="A32" s="12" t="s">
        <v>37</v>
      </c>
      <c r="B32" s="12" t="s">
        <v>14</v>
      </c>
      <c r="C32" s="12">
        <v>850</v>
      </c>
      <c r="D32" s="49">
        <f>'2'!F66</f>
        <v>372.51</v>
      </c>
      <c r="E32" s="49">
        <f>'2'!G66</f>
        <v>0</v>
      </c>
      <c r="F32" s="49">
        <f>'2'!H66</f>
        <v>372.51100000000002</v>
      </c>
      <c r="G32" s="49">
        <f>'2'!I66</f>
        <v>0</v>
      </c>
    </row>
    <row r="33" spans="1:7" ht="41.25" customHeight="1" x14ac:dyDescent="0.2">
      <c r="A33" s="58" t="s">
        <v>144</v>
      </c>
      <c r="B33" s="58" t="str">
        <f>'2'!D189</f>
        <v>0300000000</v>
      </c>
      <c r="C33" s="58"/>
      <c r="D33" s="59">
        <f>D34+D36+D38</f>
        <v>12199.630999999999</v>
      </c>
      <c r="E33" s="59">
        <f>E34+E36+E38</f>
        <v>7648.5749999999998</v>
      </c>
      <c r="F33" s="59">
        <f>F34+F36+F38</f>
        <v>12004.379000000001</v>
      </c>
      <c r="G33" s="59">
        <f>G34+G36+G38</f>
        <v>7645.8</v>
      </c>
    </row>
    <row r="34" spans="1:7" ht="38.25" x14ac:dyDescent="0.2">
      <c r="A34" s="12" t="s">
        <v>32</v>
      </c>
      <c r="B34" s="12" t="s">
        <v>26</v>
      </c>
      <c r="C34" s="12">
        <v>100</v>
      </c>
      <c r="D34" s="49">
        <f>D35</f>
        <v>7543.0320000000002</v>
      </c>
      <c r="E34" s="49">
        <f>E35</f>
        <v>3154.5549999999998</v>
      </c>
      <c r="F34" s="49">
        <f>F35</f>
        <v>7354.4290000000001</v>
      </c>
      <c r="G34" s="49">
        <f>G35</f>
        <v>3154.5549999999998</v>
      </c>
    </row>
    <row r="35" spans="1:7" x14ac:dyDescent="0.2">
      <c r="A35" s="12" t="s">
        <v>33</v>
      </c>
      <c r="B35" s="12" t="s">
        <v>26</v>
      </c>
      <c r="C35" s="12">
        <v>120</v>
      </c>
      <c r="D35" s="49">
        <f>'2'!F191</f>
        <v>7543.0320000000002</v>
      </c>
      <c r="E35" s="49">
        <f>'2'!G191</f>
        <v>3154.5549999999998</v>
      </c>
      <c r="F35" s="49">
        <f>'2'!H191</f>
        <v>7354.4290000000001</v>
      </c>
      <c r="G35" s="49">
        <f>'2'!I191</f>
        <v>3154.5549999999998</v>
      </c>
    </row>
    <row r="36" spans="1:7" x14ac:dyDescent="0.2">
      <c r="A36" s="44" t="s">
        <v>34</v>
      </c>
      <c r="B36" s="12" t="s">
        <v>26</v>
      </c>
      <c r="C36" s="12">
        <v>200</v>
      </c>
      <c r="D36" s="49">
        <f>D37</f>
        <v>721.05399999999997</v>
      </c>
      <c r="E36" s="49">
        <f>E37</f>
        <v>558.47500000000002</v>
      </c>
      <c r="F36" s="49">
        <f>F37</f>
        <v>714.40499999999997</v>
      </c>
      <c r="G36" s="49">
        <f>G37</f>
        <v>555.70000000000005</v>
      </c>
    </row>
    <row r="37" spans="1:7" ht="25.5" x14ac:dyDescent="0.2">
      <c r="A37" s="12" t="s">
        <v>35</v>
      </c>
      <c r="B37" s="12" t="s">
        <v>26</v>
      </c>
      <c r="C37" s="12">
        <v>240</v>
      </c>
      <c r="D37" s="49">
        <f>'2'!F193</f>
        <v>721.05399999999997</v>
      </c>
      <c r="E37" s="49">
        <f>'2'!G193</f>
        <v>558.47500000000002</v>
      </c>
      <c r="F37" s="49">
        <f>'2'!H193</f>
        <v>714.40499999999997</v>
      </c>
      <c r="G37" s="49">
        <f>'2'!I193</f>
        <v>555.70000000000005</v>
      </c>
    </row>
    <row r="38" spans="1:7" x14ac:dyDescent="0.2">
      <c r="A38" s="12" t="s">
        <v>36</v>
      </c>
      <c r="B38" s="12" t="s">
        <v>26</v>
      </c>
      <c r="C38" s="12">
        <v>800</v>
      </c>
      <c r="D38" s="49">
        <f>D39</f>
        <v>3935.5450000000001</v>
      </c>
      <c r="E38" s="49">
        <f>E39</f>
        <v>3935.5450000000001</v>
      </c>
      <c r="F38" s="49">
        <f>F39</f>
        <v>3935.5450000000001</v>
      </c>
      <c r="G38" s="49">
        <f>G39</f>
        <v>3935.5450000000001</v>
      </c>
    </row>
    <row r="39" spans="1:7" ht="25.5" x14ac:dyDescent="0.2">
      <c r="A39" s="12" t="s">
        <v>81</v>
      </c>
      <c r="B39" s="12" t="s">
        <v>26</v>
      </c>
      <c r="C39" s="12">
        <v>810</v>
      </c>
      <c r="D39" s="49">
        <f>'2'!F195</f>
        <v>3935.5450000000001</v>
      </c>
      <c r="E39" s="49">
        <f>'2'!G195</f>
        <v>3935.5450000000001</v>
      </c>
      <c r="F39" s="49">
        <f>'2'!H195</f>
        <v>3935.5450000000001</v>
      </c>
      <c r="G39" s="49">
        <f>'2'!I195</f>
        <v>3935.5450000000001</v>
      </c>
    </row>
    <row r="40" spans="1:7" ht="51" x14ac:dyDescent="0.2">
      <c r="A40" s="58" t="s">
        <v>138</v>
      </c>
      <c r="B40" s="58" t="str">
        <f>'2'!D67</f>
        <v>0400000000</v>
      </c>
      <c r="C40" s="62"/>
      <c r="D40" s="104">
        <f t="shared" ref="D40:G41" si="1">D41</f>
        <v>28038.154999999999</v>
      </c>
      <c r="E40" s="104">
        <f t="shared" si="1"/>
        <v>0</v>
      </c>
      <c r="F40" s="104">
        <f t="shared" si="1"/>
        <v>26664.63</v>
      </c>
      <c r="G40" s="104">
        <f t="shared" si="1"/>
        <v>0</v>
      </c>
    </row>
    <row r="41" spans="1:7" ht="25.5" x14ac:dyDescent="0.2">
      <c r="A41" s="12" t="s">
        <v>53</v>
      </c>
      <c r="B41" s="12" t="s">
        <v>15</v>
      </c>
      <c r="C41" s="63">
        <v>600</v>
      </c>
      <c r="D41" s="11">
        <f t="shared" si="1"/>
        <v>28038.154999999999</v>
      </c>
      <c r="E41" s="11">
        <f t="shared" si="1"/>
        <v>0</v>
      </c>
      <c r="F41" s="11">
        <f t="shared" si="1"/>
        <v>26664.63</v>
      </c>
      <c r="G41" s="11">
        <f t="shared" si="1"/>
        <v>0</v>
      </c>
    </row>
    <row r="42" spans="1:7" x14ac:dyDescent="0.2">
      <c r="A42" s="12" t="s">
        <v>54</v>
      </c>
      <c r="B42" s="12" t="s">
        <v>15</v>
      </c>
      <c r="C42" s="63">
        <v>620</v>
      </c>
      <c r="D42" s="11">
        <f>'2'!F69</f>
        <v>28038.154999999999</v>
      </c>
      <c r="E42" s="11">
        <f>'2'!G69</f>
        <v>0</v>
      </c>
      <c r="F42" s="11">
        <f>'2'!H69</f>
        <v>26664.63</v>
      </c>
      <c r="G42" s="11">
        <f>'2'!I69</f>
        <v>0</v>
      </c>
    </row>
    <row r="43" spans="1:7" ht="25.5" x14ac:dyDescent="0.2">
      <c r="A43" s="58" t="s">
        <v>152</v>
      </c>
      <c r="B43" s="58" t="str">
        <f>'2'!D94</f>
        <v>0500000000</v>
      </c>
      <c r="C43" s="58"/>
      <c r="D43" s="19">
        <f t="shared" ref="D43:G44" si="2">D44</f>
        <v>47052.834000000003</v>
      </c>
      <c r="E43" s="19">
        <f t="shared" si="2"/>
        <v>394.44500000000005</v>
      </c>
      <c r="F43" s="19">
        <f t="shared" si="2"/>
        <v>44033.370999999999</v>
      </c>
      <c r="G43" s="19">
        <f t="shared" si="2"/>
        <v>394.44500000000005</v>
      </c>
    </row>
    <row r="44" spans="1:7" ht="25.5" x14ac:dyDescent="0.2">
      <c r="A44" s="12" t="s">
        <v>53</v>
      </c>
      <c r="B44" s="12" t="s">
        <v>19</v>
      </c>
      <c r="C44" s="14">
        <v>600</v>
      </c>
      <c r="D44" s="56">
        <f t="shared" si="2"/>
        <v>47052.834000000003</v>
      </c>
      <c r="E44" s="56">
        <f t="shared" si="2"/>
        <v>394.44500000000005</v>
      </c>
      <c r="F44" s="56">
        <f t="shared" si="2"/>
        <v>44033.370999999999</v>
      </c>
      <c r="G44" s="56">
        <f t="shared" si="2"/>
        <v>394.44500000000005</v>
      </c>
    </row>
    <row r="45" spans="1:7" x14ac:dyDescent="0.2">
      <c r="A45" s="12" t="s">
        <v>54</v>
      </c>
      <c r="B45" s="12" t="s">
        <v>19</v>
      </c>
      <c r="C45" s="14">
        <v>620</v>
      </c>
      <c r="D45" s="56">
        <f>'2'!F96+'2'!F100+'2'!F125</f>
        <v>47052.834000000003</v>
      </c>
      <c r="E45" s="56">
        <f>'2'!G96+'2'!G100+'2'!G125</f>
        <v>394.44500000000005</v>
      </c>
      <c r="F45" s="56">
        <f>'2'!H96+'2'!H100+'2'!H125</f>
        <v>44033.370999999999</v>
      </c>
      <c r="G45" s="56">
        <f>'2'!I96+'2'!I100+'2'!I125</f>
        <v>394.44500000000005</v>
      </c>
    </row>
    <row r="46" spans="1:7" ht="40.9" customHeight="1" x14ac:dyDescent="0.2">
      <c r="A46" s="58" t="s">
        <v>146</v>
      </c>
      <c r="B46" s="58" t="str">
        <f>'2'!D225</f>
        <v>0600000000</v>
      </c>
      <c r="C46" s="58"/>
      <c r="D46" s="59">
        <f t="shared" ref="D46:G47" si="3">D47</f>
        <v>60281.928</v>
      </c>
      <c r="E46" s="59">
        <f t="shared" si="3"/>
        <v>9109.643</v>
      </c>
      <c r="F46" s="59">
        <f t="shared" si="3"/>
        <v>54278.507000000005</v>
      </c>
      <c r="G46" s="59">
        <f t="shared" si="3"/>
        <v>9106.2089999999989</v>
      </c>
    </row>
    <row r="47" spans="1:7" ht="25.5" x14ac:dyDescent="0.2">
      <c r="A47" s="12" t="s">
        <v>53</v>
      </c>
      <c r="B47" s="12" t="s">
        <v>28</v>
      </c>
      <c r="C47" s="12">
        <v>600</v>
      </c>
      <c r="D47" s="49">
        <f t="shared" si="3"/>
        <v>60281.928</v>
      </c>
      <c r="E47" s="49">
        <f t="shared" si="3"/>
        <v>9109.643</v>
      </c>
      <c r="F47" s="49">
        <f t="shared" si="3"/>
        <v>54278.507000000005</v>
      </c>
      <c r="G47" s="49">
        <f t="shared" si="3"/>
        <v>9106.2089999999989</v>
      </c>
    </row>
    <row r="48" spans="1:7" x14ac:dyDescent="0.2">
      <c r="A48" s="12" t="s">
        <v>54</v>
      </c>
      <c r="B48" s="12" t="s">
        <v>28</v>
      </c>
      <c r="C48" s="12">
        <v>620</v>
      </c>
      <c r="D48" s="49">
        <f>'2'!F220+'2'!F227+'2'!F232+'2'!F238</f>
        <v>60281.928</v>
      </c>
      <c r="E48" s="49">
        <f>'2'!G220+'2'!G227+'2'!G232+'2'!G238</f>
        <v>9109.643</v>
      </c>
      <c r="F48" s="49">
        <f>'2'!H220+'2'!H227+'2'!H232+'2'!H238</f>
        <v>54278.507000000005</v>
      </c>
      <c r="G48" s="49">
        <f>'2'!I220+'2'!I227+'2'!I232+'2'!I238</f>
        <v>9106.2089999999989</v>
      </c>
    </row>
    <row r="49" spans="1:7" ht="25.5" x14ac:dyDescent="0.2">
      <c r="A49" s="58" t="s">
        <v>147</v>
      </c>
      <c r="B49" s="58" t="str">
        <f>'2'!D248</f>
        <v>0700000000</v>
      </c>
      <c r="C49" s="58"/>
      <c r="D49" s="59">
        <f t="shared" ref="D49:G50" si="4">D50</f>
        <v>2813.6320000000001</v>
      </c>
      <c r="E49" s="59">
        <f t="shared" si="4"/>
        <v>0</v>
      </c>
      <c r="F49" s="59">
        <f t="shared" si="4"/>
        <v>2728.9839999999999</v>
      </c>
      <c r="G49" s="59">
        <f t="shared" si="4"/>
        <v>0</v>
      </c>
    </row>
    <row r="50" spans="1:7" ht="25.5" x14ac:dyDescent="0.2">
      <c r="A50" s="12" t="s">
        <v>53</v>
      </c>
      <c r="B50" s="12" t="s">
        <v>29</v>
      </c>
      <c r="C50" s="12">
        <v>600</v>
      </c>
      <c r="D50" s="49">
        <f t="shared" si="4"/>
        <v>2813.6320000000001</v>
      </c>
      <c r="E50" s="49">
        <f t="shared" si="4"/>
        <v>0</v>
      </c>
      <c r="F50" s="49">
        <f t="shared" si="4"/>
        <v>2728.9839999999999</v>
      </c>
      <c r="G50" s="49">
        <f t="shared" si="4"/>
        <v>0</v>
      </c>
    </row>
    <row r="51" spans="1:7" x14ac:dyDescent="0.2">
      <c r="A51" s="12" t="s">
        <v>54</v>
      </c>
      <c r="B51" s="12" t="s">
        <v>29</v>
      </c>
      <c r="C51" s="12">
        <v>620</v>
      </c>
      <c r="D51" s="49">
        <f>'2'!F250</f>
        <v>2813.6320000000001</v>
      </c>
      <c r="E51" s="49">
        <f>'2'!G250</f>
        <v>0</v>
      </c>
      <c r="F51" s="49">
        <f>'2'!H250</f>
        <v>2728.9839999999999</v>
      </c>
      <c r="G51" s="49">
        <f>'2'!I250</f>
        <v>0</v>
      </c>
    </row>
    <row r="52" spans="1:7" ht="38.25" x14ac:dyDescent="0.2">
      <c r="A52" s="58" t="s">
        <v>145</v>
      </c>
      <c r="B52" s="58" t="str">
        <f>'2'!D203</f>
        <v>0800000000</v>
      </c>
      <c r="C52" s="58"/>
      <c r="D52" s="59">
        <f t="shared" ref="D52:G53" si="5">D53</f>
        <v>6191.6009999999997</v>
      </c>
      <c r="E52" s="59">
        <f t="shared" si="5"/>
        <v>0</v>
      </c>
      <c r="F52" s="59">
        <f t="shared" si="5"/>
        <v>6191.6009999999997</v>
      </c>
      <c r="G52" s="59">
        <f t="shared" si="5"/>
        <v>0</v>
      </c>
    </row>
    <row r="53" spans="1:7" x14ac:dyDescent="0.2">
      <c r="A53" s="12" t="s">
        <v>36</v>
      </c>
      <c r="B53" s="12" t="s">
        <v>27</v>
      </c>
      <c r="C53" s="12">
        <v>800</v>
      </c>
      <c r="D53" s="49">
        <f t="shared" si="5"/>
        <v>6191.6009999999997</v>
      </c>
      <c r="E53" s="49">
        <f t="shared" si="5"/>
        <v>0</v>
      </c>
      <c r="F53" s="49">
        <f t="shared" si="5"/>
        <v>6191.6009999999997</v>
      </c>
      <c r="G53" s="49">
        <f t="shared" si="5"/>
        <v>0</v>
      </c>
    </row>
    <row r="54" spans="1:7" ht="25.5" x14ac:dyDescent="0.2">
      <c r="A54" s="12" t="s">
        <v>81</v>
      </c>
      <c r="B54" s="12" t="s">
        <v>27</v>
      </c>
      <c r="C54" s="12">
        <v>810</v>
      </c>
      <c r="D54" s="49">
        <f>'2'!F205</f>
        <v>6191.6009999999997</v>
      </c>
      <c r="E54" s="49">
        <f>'2'!G205</f>
        <v>0</v>
      </c>
      <c r="F54" s="49">
        <f>'2'!H205</f>
        <v>6191.6009999999997</v>
      </c>
      <c r="G54" s="49">
        <f>'2'!I205</f>
        <v>0</v>
      </c>
    </row>
    <row r="55" spans="1:7" ht="25.5" hidden="1" customHeight="1" x14ac:dyDescent="0.2">
      <c r="A55" s="12" t="s">
        <v>101</v>
      </c>
      <c r="B55" s="12">
        <v>4400000000</v>
      </c>
      <c r="C55" s="12">
        <v>400</v>
      </c>
      <c r="D55" s="49" t="e">
        <f>D56</f>
        <v>#REF!</v>
      </c>
      <c r="E55" s="49" t="e">
        <f>E56</f>
        <v>#REF!</v>
      </c>
      <c r="F55" s="49" t="e">
        <f>F56</f>
        <v>#REF!</v>
      </c>
      <c r="G55" s="49" t="e">
        <f>G56</f>
        <v>#REF!</v>
      </c>
    </row>
    <row r="56" spans="1:7" ht="12.75" hidden="1" customHeight="1" x14ac:dyDescent="0.2">
      <c r="A56" s="12" t="s">
        <v>102</v>
      </c>
      <c r="B56" s="12">
        <v>4400000000</v>
      </c>
      <c r="C56" s="12">
        <v>410</v>
      </c>
      <c r="D56" s="49" t="e">
        <f>'2'!#REF!</f>
        <v>#REF!</v>
      </c>
      <c r="E56" s="49" t="e">
        <f>'2'!#REF!</f>
        <v>#REF!</v>
      </c>
      <c r="F56" s="49" t="e">
        <f>'2'!#REF!</f>
        <v>#REF!</v>
      </c>
      <c r="G56" s="49" t="e">
        <f>'2'!#REF!</f>
        <v>#REF!</v>
      </c>
    </row>
    <row r="57" spans="1:7" x14ac:dyDescent="0.2">
      <c r="A57" s="58" t="s">
        <v>141</v>
      </c>
      <c r="B57" s="58" t="str">
        <f>'2'!D112</f>
        <v>1000000000</v>
      </c>
      <c r="C57" s="58"/>
      <c r="D57" s="59">
        <f t="shared" ref="D57:G58" si="6">D58</f>
        <v>791.34299999999996</v>
      </c>
      <c r="E57" s="59">
        <f t="shared" si="6"/>
        <v>478.52499999999998</v>
      </c>
      <c r="F57" s="59">
        <f t="shared" si="6"/>
        <v>791.28</v>
      </c>
      <c r="G57" s="59">
        <f t="shared" si="6"/>
        <v>478.48700000000002</v>
      </c>
    </row>
    <row r="58" spans="1:7" x14ac:dyDescent="0.2">
      <c r="A58" s="12" t="s">
        <v>66</v>
      </c>
      <c r="B58" s="12" t="s">
        <v>22</v>
      </c>
      <c r="C58" s="12">
        <v>300</v>
      </c>
      <c r="D58" s="49">
        <f t="shared" si="6"/>
        <v>791.34299999999996</v>
      </c>
      <c r="E58" s="49">
        <f t="shared" si="6"/>
        <v>478.52499999999998</v>
      </c>
      <c r="F58" s="49">
        <f t="shared" si="6"/>
        <v>791.28</v>
      </c>
      <c r="G58" s="49">
        <f t="shared" si="6"/>
        <v>478.48700000000002</v>
      </c>
    </row>
    <row r="59" spans="1:7" x14ac:dyDescent="0.2">
      <c r="A59" s="12" t="s">
        <v>67</v>
      </c>
      <c r="B59" s="12" t="s">
        <v>22</v>
      </c>
      <c r="C59" s="12">
        <v>320</v>
      </c>
      <c r="D59" s="49">
        <f>'2'!F114</f>
        <v>791.34299999999996</v>
      </c>
      <c r="E59" s="49">
        <f>'2'!G114</f>
        <v>478.52499999999998</v>
      </c>
      <c r="F59" s="49">
        <f>'2'!H114</f>
        <v>791.28</v>
      </c>
      <c r="G59" s="49">
        <f>'2'!I114</f>
        <v>478.48700000000002</v>
      </c>
    </row>
    <row r="60" spans="1:7" ht="41.25" customHeight="1" x14ac:dyDescent="0.2">
      <c r="A60" s="58" t="s">
        <v>151</v>
      </c>
      <c r="B60" s="58" t="str">
        <f>'2'!D71</f>
        <v>1100000000</v>
      </c>
      <c r="C60" s="58"/>
      <c r="D60" s="59">
        <f t="shared" ref="D60:G61" si="7">D61</f>
        <v>7146.6109999999999</v>
      </c>
      <c r="E60" s="59">
        <f t="shared" si="7"/>
        <v>0</v>
      </c>
      <c r="F60" s="59">
        <f t="shared" si="7"/>
        <v>1547.2429999999999</v>
      </c>
      <c r="G60" s="59">
        <f t="shared" si="7"/>
        <v>0</v>
      </c>
    </row>
    <row r="61" spans="1:7" x14ac:dyDescent="0.2">
      <c r="A61" s="44" t="s">
        <v>34</v>
      </c>
      <c r="B61" s="12" t="s">
        <v>17</v>
      </c>
      <c r="C61" s="12">
        <v>200</v>
      </c>
      <c r="D61" s="49">
        <f t="shared" si="7"/>
        <v>7146.6109999999999</v>
      </c>
      <c r="E61" s="49">
        <f t="shared" si="7"/>
        <v>0</v>
      </c>
      <c r="F61" s="49">
        <f t="shared" si="7"/>
        <v>1547.2429999999999</v>
      </c>
      <c r="G61" s="49">
        <f t="shared" si="7"/>
        <v>0</v>
      </c>
    </row>
    <row r="62" spans="1:7" ht="25.5" x14ac:dyDescent="0.2">
      <c r="A62" s="12" t="s">
        <v>35</v>
      </c>
      <c r="B62" s="12" t="s">
        <v>17</v>
      </c>
      <c r="C62" s="12">
        <v>240</v>
      </c>
      <c r="D62" s="49">
        <f>'2'!F73</f>
        <v>7146.6109999999999</v>
      </c>
      <c r="E62" s="49">
        <f>'2'!G73</f>
        <v>0</v>
      </c>
      <c r="F62" s="49">
        <f>'2'!H73</f>
        <v>1547.2429999999999</v>
      </c>
      <c r="G62" s="49">
        <f>'2'!I73</f>
        <v>0</v>
      </c>
    </row>
    <row r="63" spans="1:7" ht="25.5" x14ac:dyDescent="0.2">
      <c r="A63" s="58" t="s">
        <v>149</v>
      </c>
      <c r="B63" s="58" t="str">
        <f>'2'!D135</f>
        <v>1200000000</v>
      </c>
      <c r="C63" s="58"/>
      <c r="D63" s="59">
        <f>D64+D66</f>
        <v>392.16899999999998</v>
      </c>
      <c r="E63" s="59">
        <f>E64+E66</f>
        <v>376.13900000000001</v>
      </c>
      <c r="F63" s="59">
        <f>F64+F66</f>
        <v>392.16899999999998</v>
      </c>
      <c r="G63" s="59">
        <f>G64+G66</f>
        <v>376.13900000000001</v>
      </c>
    </row>
    <row r="64" spans="1:7" ht="38.25" x14ac:dyDescent="0.2">
      <c r="A64" s="12" t="s">
        <v>32</v>
      </c>
      <c r="B64" s="12" t="s">
        <v>24</v>
      </c>
      <c r="C64" s="12">
        <v>100</v>
      </c>
      <c r="D64" s="50">
        <f>D65</f>
        <v>285.77699999999999</v>
      </c>
      <c r="E64" s="50">
        <f>E65</f>
        <v>285.77699999999999</v>
      </c>
      <c r="F64" s="50">
        <f>F65</f>
        <v>285.77699999999999</v>
      </c>
      <c r="G64" s="50">
        <f>G65</f>
        <v>285.77699999999999</v>
      </c>
    </row>
    <row r="65" spans="1:7" x14ac:dyDescent="0.2">
      <c r="A65" s="12" t="s">
        <v>33</v>
      </c>
      <c r="B65" s="12" t="s">
        <v>24</v>
      </c>
      <c r="C65" s="12">
        <v>120</v>
      </c>
      <c r="D65" s="50">
        <f>'2'!F137</f>
        <v>285.77699999999999</v>
      </c>
      <c r="E65" s="50">
        <f>'2'!G137</f>
        <v>285.77699999999999</v>
      </c>
      <c r="F65" s="50">
        <f>'2'!H137</f>
        <v>285.77699999999999</v>
      </c>
      <c r="G65" s="50">
        <f>'2'!I137</f>
        <v>285.77699999999999</v>
      </c>
    </row>
    <row r="66" spans="1:7" x14ac:dyDescent="0.2">
      <c r="A66" s="44" t="s">
        <v>34</v>
      </c>
      <c r="B66" s="12" t="s">
        <v>24</v>
      </c>
      <c r="C66" s="12">
        <v>200</v>
      </c>
      <c r="D66" s="50">
        <f>D67</f>
        <v>106.392</v>
      </c>
      <c r="E66" s="50">
        <f>E67</f>
        <v>90.361999999999995</v>
      </c>
      <c r="F66" s="50">
        <f>F67</f>
        <v>106.392</v>
      </c>
      <c r="G66" s="50">
        <f>G67</f>
        <v>90.361999999999995</v>
      </c>
    </row>
    <row r="67" spans="1:7" ht="25.5" x14ac:dyDescent="0.2">
      <c r="A67" s="12" t="s">
        <v>35</v>
      </c>
      <c r="B67" s="12" t="s">
        <v>24</v>
      </c>
      <c r="C67" s="12">
        <v>240</v>
      </c>
      <c r="D67" s="50">
        <f>'2'!F139+'2'!F165</f>
        <v>106.392</v>
      </c>
      <c r="E67" s="50">
        <f>'2'!G139</f>
        <v>90.361999999999995</v>
      </c>
      <c r="F67" s="50">
        <f>'2'!H139+'2'!H165</f>
        <v>106.392</v>
      </c>
      <c r="G67" s="50">
        <f>'2'!I139</f>
        <v>90.361999999999995</v>
      </c>
    </row>
    <row r="68" spans="1:7" ht="38.25" hidden="1" customHeight="1" x14ac:dyDescent="0.2">
      <c r="A68" s="58" t="s">
        <v>165</v>
      </c>
      <c r="B68" s="58">
        <v>1300000000</v>
      </c>
      <c r="C68" s="58"/>
      <c r="D68" s="57">
        <f>D69</f>
        <v>0</v>
      </c>
      <c r="E68" s="57"/>
      <c r="F68" s="57">
        <f>F69</f>
        <v>0</v>
      </c>
      <c r="G68" s="57"/>
    </row>
    <row r="69" spans="1:7" ht="12.75" hidden="1" customHeight="1" x14ac:dyDescent="0.2">
      <c r="A69" s="12" t="s">
        <v>36</v>
      </c>
      <c r="B69" s="12">
        <v>1300000000</v>
      </c>
      <c r="C69" s="12">
        <v>800</v>
      </c>
      <c r="D69" s="50">
        <f>D70</f>
        <v>0</v>
      </c>
      <c r="E69" s="50"/>
      <c r="F69" s="50">
        <f>F70</f>
        <v>0</v>
      </c>
      <c r="G69" s="50"/>
    </row>
    <row r="70" spans="1:7" ht="12.75" hidden="1" customHeight="1" x14ac:dyDescent="0.2">
      <c r="A70" s="12" t="s">
        <v>77</v>
      </c>
      <c r="B70" s="12">
        <v>1300000000</v>
      </c>
      <c r="C70" s="12">
        <v>870</v>
      </c>
      <c r="D70" s="50">
        <f>'2'!F161</f>
        <v>0</v>
      </c>
      <c r="E70" s="50"/>
      <c r="F70" s="50">
        <f>'2'!H161</f>
        <v>0</v>
      </c>
      <c r="G70" s="50"/>
    </row>
    <row r="71" spans="1:7" ht="25.5" x14ac:dyDescent="0.2">
      <c r="A71" s="58" t="s">
        <v>143</v>
      </c>
      <c r="B71" s="58" t="str">
        <f>'2'!D166</f>
        <v>1400000000</v>
      </c>
      <c r="C71" s="58"/>
      <c r="D71" s="57">
        <f>D72+D74+D76</f>
        <v>24342.758999999998</v>
      </c>
      <c r="E71" s="57">
        <f>E72+E74+E76</f>
        <v>11763.346</v>
      </c>
      <c r="F71" s="57">
        <f>F72+F74+F76</f>
        <v>22682.463</v>
      </c>
      <c r="G71" s="57">
        <f>G72+G74+G76</f>
        <v>10483.163</v>
      </c>
    </row>
    <row r="72" spans="1:7" ht="38.25" x14ac:dyDescent="0.2">
      <c r="A72" s="12" t="s">
        <v>32</v>
      </c>
      <c r="B72" s="12" t="s">
        <v>25</v>
      </c>
      <c r="C72" s="54">
        <v>100</v>
      </c>
      <c r="D72" s="11">
        <f>D73</f>
        <v>14563.98</v>
      </c>
      <c r="E72" s="11">
        <f>E73</f>
        <v>3560</v>
      </c>
      <c r="F72" s="11">
        <f>F73</f>
        <v>14229.736999999999</v>
      </c>
      <c r="G72" s="11">
        <f>G73</f>
        <v>3560</v>
      </c>
    </row>
    <row r="73" spans="1:7" x14ac:dyDescent="0.2">
      <c r="A73" s="12" t="s">
        <v>78</v>
      </c>
      <c r="B73" s="12" t="s">
        <v>25</v>
      </c>
      <c r="C73" s="54">
        <v>110</v>
      </c>
      <c r="D73" s="11">
        <f>'2'!F168</f>
        <v>14563.98</v>
      </c>
      <c r="E73" s="11">
        <f>'2'!G168</f>
        <v>3560</v>
      </c>
      <c r="F73" s="11">
        <f>'2'!H168</f>
        <v>14229.736999999999</v>
      </c>
      <c r="G73" s="11">
        <f>'2'!I168</f>
        <v>3560</v>
      </c>
    </row>
    <row r="74" spans="1:7" x14ac:dyDescent="0.2">
      <c r="A74" s="44" t="s">
        <v>34</v>
      </c>
      <c r="B74" s="12" t="s">
        <v>25</v>
      </c>
      <c r="C74" s="54">
        <v>200</v>
      </c>
      <c r="D74" s="11">
        <f>D75</f>
        <v>9777.5120000000006</v>
      </c>
      <c r="E74" s="11">
        <f>E75</f>
        <v>8203.3459999999995</v>
      </c>
      <c r="F74" s="11">
        <f>F75</f>
        <v>8451.4590000000007</v>
      </c>
      <c r="G74" s="11">
        <f>G75</f>
        <v>6923.1630000000005</v>
      </c>
    </row>
    <row r="75" spans="1:7" ht="25.5" x14ac:dyDescent="0.2">
      <c r="A75" s="12" t="s">
        <v>35</v>
      </c>
      <c r="B75" s="12" t="s">
        <v>25</v>
      </c>
      <c r="C75" s="54">
        <v>240</v>
      </c>
      <c r="D75" s="11">
        <f>'2'!F170+'2'!F246</f>
        <v>9777.5120000000006</v>
      </c>
      <c r="E75" s="11">
        <f>'2'!G170+'2'!G246</f>
        <v>8203.3459999999995</v>
      </c>
      <c r="F75" s="11">
        <f>'2'!H170+'2'!H246</f>
        <v>8451.4590000000007</v>
      </c>
      <c r="G75" s="11">
        <f>'2'!I170+'2'!I246</f>
        <v>6923.1630000000005</v>
      </c>
    </row>
    <row r="76" spans="1:7" x14ac:dyDescent="0.2">
      <c r="A76" s="12" t="s">
        <v>36</v>
      </c>
      <c r="B76" s="12" t="s">
        <v>25</v>
      </c>
      <c r="C76" s="54">
        <v>800</v>
      </c>
      <c r="D76" s="11">
        <f>D77</f>
        <v>1.2669999999999999</v>
      </c>
      <c r="E76" s="11">
        <f>E77</f>
        <v>0</v>
      </c>
      <c r="F76" s="11">
        <f>F77</f>
        <v>1.2669999999999999</v>
      </c>
      <c r="G76" s="11">
        <f>G77</f>
        <v>0</v>
      </c>
    </row>
    <row r="77" spans="1:7" x14ac:dyDescent="0.2">
      <c r="A77" s="12" t="s">
        <v>37</v>
      </c>
      <c r="B77" s="12" t="s">
        <v>25</v>
      </c>
      <c r="C77" s="54">
        <v>850</v>
      </c>
      <c r="D77" s="11">
        <f>'2'!F172</f>
        <v>1.2669999999999999</v>
      </c>
      <c r="E77" s="11">
        <f>'2'!G172</f>
        <v>0</v>
      </c>
      <c r="F77" s="11">
        <f>'2'!H172</f>
        <v>1.2669999999999999</v>
      </c>
      <c r="G77" s="11">
        <f>'2'!I172</f>
        <v>0</v>
      </c>
    </row>
    <row r="78" spans="1:7" ht="38.25" x14ac:dyDescent="0.2">
      <c r="A78" s="58" t="s">
        <v>161</v>
      </c>
      <c r="B78" s="58">
        <f>'2'!D78</f>
        <v>1700000000</v>
      </c>
      <c r="C78" s="60"/>
      <c r="D78" s="52">
        <f>D79+D81</f>
        <v>571.61800000000005</v>
      </c>
      <c r="E78" s="52">
        <f>E79+E81</f>
        <v>0</v>
      </c>
      <c r="F78" s="52">
        <f>F79+F81</f>
        <v>571.61800000000005</v>
      </c>
      <c r="G78" s="52">
        <f>G79+G81</f>
        <v>0</v>
      </c>
    </row>
    <row r="79" spans="1:7" ht="25.5" x14ac:dyDescent="0.2">
      <c r="A79" s="12" t="s">
        <v>53</v>
      </c>
      <c r="B79" s="12">
        <v>1700000000</v>
      </c>
      <c r="C79" s="54">
        <v>600</v>
      </c>
      <c r="D79" s="51">
        <f>D80</f>
        <v>571.61800000000005</v>
      </c>
      <c r="E79" s="51">
        <f>E80</f>
        <v>0</v>
      </c>
      <c r="F79" s="51">
        <f>F80</f>
        <v>571.61800000000005</v>
      </c>
      <c r="G79" s="51">
        <f>G80</f>
        <v>0</v>
      </c>
    </row>
    <row r="80" spans="1:7" ht="38.25" x14ac:dyDescent="0.2">
      <c r="A80" s="12" t="s">
        <v>129</v>
      </c>
      <c r="B80" s="12">
        <v>1700000000</v>
      </c>
      <c r="C80" s="54">
        <v>630</v>
      </c>
      <c r="D80" s="51">
        <f>'2'!F80</f>
        <v>571.61800000000005</v>
      </c>
      <c r="E80" s="51">
        <f>'2'!G80</f>
        <v>0</v>
      </c>
      <c r="F80" s="51">
        <f>'2'!H80</f>
        <v>571.61800000000005</v>
      </c>
      <c r="G80" s="51">
        <f>'2'!I80</f>
        <v>0</v>
      </c>
    </row>
    <row r="81" spans="1:7" ht="18.75" hidden="1" customHeight="1" x14ac:dyDescent="0.2">
      <c r="A81" s="12" t="str">
        <f>'2'!B208</f>
        <v>Иные бюджетные ассигнования</v>
      </c>
      <c r="B81" s="12">
        <f>'2'!D208</f>
        <v>1700000000</v>
      </c>
      <c r="C81" s="54">
        <f>'2'!E208</f>
        <v>800</v>
      </c>
      <c r="D81" s="51">
        <f>D82</f>
        <v>0</v>
      </c>
      <c r="E81" s="51">
        <f>E82</f>
        <v>0</v>
      </c>
      <c r="F81" s="51">
        <f>F82</f>
        <v>0</v>
      </c>
      <c r="G81" s="51">
        <f>G82</f>
        <v>0</v>
      </c>
    </row>
    <row r="82" spans="1:7" ht="25.5" hidden="1" customHeight="1" x14ac:dyDescent="0.2">
      <c r="A82" s="12" t="str">
        <f>'2'!B209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2" s="12">
        <f>'2'!D209</f>
        <v>1700000000</v>
      </c>
      <c r="C82" s="54">
        <f>'2'!E209</f>
        <v>810</v>
      </c>
      <c r="D82" s="51">
        <f>'2'!F209</f>
        <v>0</v>
      </c>
      <c r="E82" s="51">
        <f>'2'!G209</f>
        <v>0</v>
      </c>
      <c r="F82" s="51">
        <f>'2'!H209</f>
        <v>0</v>
      </c>
      <c r="G82" s="51">
        <f>'2'!I209</f>
        <v>0</v>
      </c>
    </row>
    <row r="83" spans="1:7" ht="38.25" x14ac:dyDescent="0.2">
      <c r="A83" s="58" t="s">
        <v>157</v>
      </c>
      <c r="B83" s="58">
        <f>'2'!D131</f>
        <v>1800000000</v>
      </c>
      <c r="C83" s="60"/>
      <c r="D83" s="52">
        <f>D84+D86+D88+D93+D91</f>
        <v>26042.333999999999</v>
      </c>
      <c r="E83" s="52">
        <f>E84+E86+E88+E93+E91</f>
        <v>866.37199999999996</v>
      </c>
      <c r="F83" s="52">
        <f>F84+F86+F88+F93+F91</f>
        <v>25191.121000000003</v>
      </c>
      <c r="G83" s="52">
        <f>G84+G86+G88+G93+G91</f>
        <v>866.37199999999996</v>
      </c>
    </row>
    <row r="84" spans="1:7" ht="38.25" x14ac:dyDescent="0.2">
      <c r="A84" s="12" t="s">
        <v>32</v>
      </c>
      <c r="B84" s="12">
        <v>1800000000</v>
      </c>
      <c r="C84" s="54">
        <v>100</v>
      </c>
      <c r="D84" s="51">
        <f>D85</f>
        <v>20049.827000000001</v>
      </c>
      <c r="E84" s="51">
        <f>E85</f>
        <v>0</v>
      </c>
      <c r="F84" s="51">
        <f>F85</f>
        <v>19388.548000000003</v>
      </c>
      <c r="G84" s="51">
        <f>G85</f>
        <v>0</v>
      </c>
    </row>
    <row r="85" spans="1:7" x14ac:dyDescent="0.2">
      <c r="A85" s="12" t="s">
        <v>33</v>
      </c>
      <c r="B85" s="12">
        <v>1800000000</v>
      </c>
      <c r="C85" s="54">
        <v>120</v>
      </c>
      <c r="D85" s="51">
        <f>'2'!F131+'2'!F142+'2'!F198</f>
        <v>20049.827000000001</v>
      </c>
      <c r="E85" s="51">
        <f>'2'!G131+'2'!G142+'2'!G198</f>
        <v>0</v>
      </c>
      <c r="F85" s="51">
        <f>'2'!H131+'2'!H142+'2'!H198</f>
        <v>19388.548000000003</v>
      </c>
      <c r="G85" s="51">
        <f>'2'!I131+'2'!I142+'2'!I198</f>
        <v>0</v>
      </c>
    </row>
    <row r="86" spans="1:7" x14ac:dyDescent="0.2">
      <c r="A86" s="44" t="s">
        <v>34</v>
      </c>
      <c r="B86" s="12">
        <v>1800000000</v>
      </c>
      <c r="C86" s="54">
        <v>200</v>
      </c>
      <c r="D86" s="51">
        <f>D87</f>
        <v>3173.3869999999997</v>
      </c>
      <c r="E86" s="51">
        <f>E87</f>
        <v>865</v>
      </c>
      <c r="F86" s="51">
        <f>F87</f>
        <v>3145.33</v>
      </c>
      <c r="G86" s="51">
        <f>G87</f>
        <v>865</v>
      </c>
    </row>
    <row r="87" spans="1:7" ht="25.5" x14ac:dyDescent="0.2">
      <c r="A87" s="12" t="s">
        <v>35</v>
      </c>
      <c r="B87" s="12">
        <v>1800000000</v>
      </c>
      <c r="C87" s="54">
        <v>240</v>
      </c>
      <c r="D87" s="51">
        <f>'2'!F144+'2'!F175+'2'!F212</f>
        <v>3173.3869999999997</v>
      </c>
      <c r="E87" s="51">
        <f>'2'!G144+'2'!G175+'2'!G212</f>
        <v>865</v>
      </c>
      <c r="F87" s="51">
        <f>'2'!H144+'2'!H175+'2'!H212</f>
        <v>3145.33</v>
      </c>
      <c r="G87" s="51">
        <f>'2'!I144+'2'!I175+'2'!I212</f>
        <v>865</v>
      </c>
    </row>
    <row r="88" spans="1:7" x14ac:dyDescent="0.2">
      <c r="A88" s="12" t="s">
        <v>66</v>
      </c>
      <c r="B88" s="12">
        <v>1800000000</v>
      </c>
      <c r="C88" s="54">
        <v>300</v>
      </c>
      <c r="D88" s="51">
        <f>D89+D90</f>
        <v>2263.462</v>
      </c>
      <c r="E88" s="51">
        <f>E89</f>
        <v>0</v>
      </c>
      <c r="F88" s="51">
        <f>F89+F90</f>
        <v>2101.585</v>
      </c>
      <c r="G88" s="51">
        <f>G89</f>
        <v>0</v>
      </c>
    </row>
    <row r="89" spans="1:7" x14ac:dyDescent="0.2">
      <c r="A89" s="12" t="s">
        <v>86</v>
      </c>
      <c r="B89" s="12">
        <v>1800000000</v>
      </c>
      <c r="C89" s="54">
        <v>310</v>
      </c>
      <c r="D89" s="51">
        <f>'2'!F242</f>
        <v>2259.096</v>
      </c>
      <c r="E89" s="51">
        <f>'2'!G242</f>
        <v>0</v>
      </c>
      <c r="F89" s="51">
        <f>'2'!H242</f>
        <v>2097.2190000000001</v>
      </c>
      <c r="G89" s="51">
        <f>'2'!I242</f>
        <v>0</v>
      </c>
    </row>
    <row r="90" spans="1:7" x14ac:dyDescent="0.2">
      <c r="A90" s="12" t="s">
        <v>67</v>
      </c>
      <c r="B90" s="12">
        <v>1800000000</v>
      </c>
      <c r="C90" s="54">
        <v>320</v>
      </c>
      <c r="D90" s="51">
        <f>'2'!F146+'2'!F177</f>
        <v>4.3659999999999997</v>
      </c>
      <c r="E90" s="51">
        <v>0</v>
      </c>
      <c r="F90" s="51">
        <f>'2'!H146+'2'!H177</f>
        <v>4.3659999999999997</v>
      </c>
      <c r="G90" s="51">
        <v>0</v>
      </c>
    </row>
    <row r="91" spans="1:7" ht="25.5" x14ac:dyDescent="0.2">
      <c r="A91" s="12" t="s">
        <v>53</v>
      </c>
      <c r="B91" s="12">
        <v>1800000000</v>
      </c>
      <c r="C91" s="54">
        <v>600</v>
      </c>
      <c r="D91" s="51">
        <f>D92</f>
        <v>1.3720000000000001</v>
      </c>
      <c r="E91" s="51">
        <f>E92</f>
        <v>1.3720000000000001</v>
      </c>
      <c r="F91" s="51">
        <f>F92</f>
        <v>1.3720000000000001</v>
      </c>
      <c r="G91" s="51">
        <f>G92</f>
        <v>1.3720000000000001</v>
      </c>
    </row>
    <row r="92" spans="1:7" x14ac:dyDescent="0.2">
      <c r="A92" s="44" t="s">
        <v>54</v>
      </c>
      <c r="B92" s="12">
        <v>1800000000</v>
      </c>
      <c r="C92" s="54">
        <v>620</v>
      </c>
      <c r="D92" s="51">
        <f>'2'!F158</f>
        <v>1.3720000000000001</v>
      </c>
      <c r="E92" s="51">
        <f>'2'!G158</f>
        <v>1.3720000000000001</v>
      </c>
      <c r="F92" s="51">
        <f>'2'!H158</f>
        <v>1.3720000000000001</v>
      </c>
      <c r="G92" s="51">
        <f>'2'!I158</f>
        <v>1.3720000000000001</v>
      </c>
    </row>
    <row r="93" spans="1:7" x14ac:dyDescent="0.2">
      <c r="A93" s="12" t="s">
        <v>36</v>
      </c>
      <c r="B93" s="12">
        <v>1800000000</v>
      </c>
      <c r="C93" s="54">
        <v>800</v>
      </c>
      <c r="D93" s="51">
        <f>D94+D95</f>
        <v>554.28600000000006</v>
      </c>
      <c r="E93" s="51">
        <f>E94+E95</f>
        <v>0</v>
      </c>
      <c r="F93" s="51">
        <f>F94+F95</f>
        <v>554.28600000000006</v>
      </c>
      <c r="G93" s="51">
        <f>G94+G95</f>
        <v>0</v>
      </c>
    </row>
    <row r="94" spans="1:7" x14ac:dyDescent="0.2">
      <c r="A94" s="12" t="s">
        <v>100</v>
      </c>
      <c r="B94" s="12">
        <v>1800000000</v>
      </c>
      <c r="C94" s="54">
        <v>830</v>
      </c>
      <c r="D94" s="51">
        <f>'2'!F179</f>
        <v>270.02100000000002</v>
      </c>
      <c r="E94" s="51">
        <f>'2'!G179</f>
        <v>0</v>
      </c>
      <c r="F94" s="51">
        <f>'2'!H179</f>
        <v>270.02100000000002</v>
      </c>
      <c r="G94" s="51">
        <f>'2'!I179</f>
        <v>0</v>
      </c>
    </row>
    <row r="95" spans="1:7" x14ac:dyDescent="0.2">
      <c r="A95" s="12" t="s">
        <v>37</v>
      </c>
      <c r="B95" s="12">
        <v>1800000000</v>
      </c>
      <c r="C95" s="54">
        <v>850</v>
      </c>
      <c r="D95" s="51">
        <f>'2'!F148+'2'!F180</f>
        <v>284.26499999999999</v>
      </c>
      <c r="E95" s="51">
        <f>'2'!G148+'2'!G180</f>
        <v>0</v>
      </c>
      <c r="F95" s="51">
        <f>'2'!H148+'2'!H180</f>
        <v>284.26499999999999</v>
      </c>
      <c r="G95" s="51">
        <f>'2'!I148+'2'!I180</f>
        <v>0</v>
      </c>
    </row>
    <row r="96" spans="1:7" ht="26.85" customHeight="1" x14ac:dyDescent="0.2">
      <c r="A96" s="58" t="s">
        <v>150</v>
      </c>
      <c r="B96" s="58">
        <v>1900000000</v>
      </c>
      <c r="C96" s="60"/>
      <c r="D96" s="52">
        <f>D98+D100</f>
        <v>570.93000000000006</v>
      </c>
      <c r="E96" s="52">
        <f>E98+E100</f>
        <v>570.93000000000006</v>
      </c>
      <c r="F96" s="52">
        <f>F98+F100</f>
        <v>570.93000000000006</v>
      </c>
      <c r="G96" s="52">
        <f>G98+G100</f>
        <v>570.93000000000006</v>
      </c>
    </row>
    <row r="97" spans="1:7" ht="42.6" hidden="1" customHeight="1" x14ac:dyDescent="0.2">
      <c r="A97" s="12" t="s">
        <v>97</v>
      </c>
      <c r="B97" s="12"/>
      <c r="C97" s="54">
        <v>850</v>
      </c>
      <c r="D97" s="51" t="e">
        <f>'2'!#REF!</f>
        <v>#REF!</v>
      </c>
      <c r="E97" s="51" t="e">
        <f>'2'!#REF!</f>
        <v>#REF!</v>
      </c>
      <c r="F97" s="51" t="e">
        <f>'2'!#REF!</f>
        <v>#REF!</v>
      </c>
      <c r="G97" s="51" t="e">
        <f>'2'!#REF!</f>
        <v>#REF!</v>
      </c>
    </row>
    <row r="98" spans="1:7" ht="38.25" x14ac:dyDescent="0.2">
      <c r="A98" s="12" t="s">
        <v>32</v>
      </c>
      <c r="B98" s="12">
        <v>1900000000</v>
      </c>
      <c r="C98" s="54">
        <v>100</v>
      </c>
      <c r="D98" s="51">
        <f>D99</f>
        <v>489.79500000000002</v>
      </c>
      <c r="E98" s="51">
        <f>E99</f>
        <v>489.79500000000002</v>
      </c>
      <c r="F98" s="51">
        <f>F99</f>
        <v>489.79500000000002</v>
      </c>
      <c r="G98" s="51">
        <f>G99</f>
        <v>489.79500000000002</v>
      </c>
    </row>
    <row r="99" spans="1:7" x14ac:dyDescent="0.2">
      <c r="A99" s="12" t="s">
        <v>33</v>
      </c>
      <c r="B99" s="12">
        <v>1900000000</v>
      </c>
      <c r="C99" s="54">
        <v>120</v>
      </c>
      <c r="D99" s="51">
        <f>'2'!F151</f>
        <v>489.79500000000002</v>
      </c>
      <c r="E99" s="51">
        <f>'2'!G151</f>
        <v>489.79500000000002</v>
      </c>
      <c r="F99" s="51">
        <f>'2'!H151</f>
        <v>489.79500000000002</v>
      </c>
      <c r="G99" s="51">
        <f>'2'!I151</f>
        <v>489.79500000000002</v>
      </c>
    </row>
    <row r="100" spans="1:7" x14ac:dyDescent="0.2">
      <c r="A100" s="44" t="s">
        <v>34</v>
      </c>
      <c r="B100" s="12">
        <v>1900000000</v>
      </c>
      <c r="C100" s="54">
        <v>200</v>
      </c>
      <c r="D100" s="51">
        <f>D101</f>
        <v>81.135000000000005</v>
      </c>
      <c r="E100" s="51">
        <f>E101</f>
        <v>81.135000000000005</v>
      </c>
      <c r="F100" s="51">
        <f>F101</f>
        <v>81.135000000000005</v>
      </c>
      <c r="G100" s="51">
        <f>G101</f>
        <v>81.135000000000005</v>
      </c>
    </row>
    <row r="101" spans="1:7" ht="25.5" x14ac:dyDescent="0.2">
      <c r="A101" s="12" t="s">
        <v>35</v>
      </c>
      <c r="B101" s="12">
        <v>1900000000</v>
      </c>
      <c r="C101" s="54">
        <v>240</v>
      </c>
      <c r="D101" s="51">
        <f>'2'!F153</f>
        <v>81.135000000000005</v>
      </c>
      <c r="E101" s="51">
        <f>'2'!G153</f>
        <v>81.135000000000005</v>
      </c>
      <c r="F101" s="51">
        <f>'2'!H153</f>
        <v>81.135000000000005</v>
      </c>
      <c r="G101" s="51">
        <f>'2'!I153</f>
        <v>81.135000000000005</v>
      </c>
    </row>
    <row r="102" spans="1:7" ht="25.5" x14ac:dyDescent="0.2">
      <c r="A102" s="83" t="s">
        <v>154</v>
      </c>
      <c r="B102" s="107">
        <v>4000000000</v>
      </c>
      <c r="C102" s="108"/>
      <c r="D102" s="52">
        <f t="shared" ref="D102:G103" si="8">D103</f>
        <v>11486.228999999999</v>
      </c>
      <c r="E102" s="52">
        <f t="shared" si="8"/>
        <v>0</v>
      </c>
      <c r="F102" s="52">
        <f t="shared" si="8"/>
        <v>11486.228999999999</v>
      </c>
      <c r="G102" s="52">
        <f t="shared" si="8"/>
        <v>0</v>
      </c>
    </row>
    <row r="103" spans="1:7" x14ac:dyDescent="0.2">
      <c r="A103" s="44" t="s">
        <v>34</v>
      </c>
      <c r="B103" s="89">
        <v>4000000000</v>
      </c>
      <c r="C103" s="109">
        <v>200</v>
      </c>
      <c r="D103" s="51">
        <f t="shared" si="8"/>
        <v>11486.228999999999</v>
      </c>
      <c r="E103" s="51">
        <f t="shared" si="8"/>
        <v>0</v>
      </c>
      <c r="F103" s="51">
        <f t="shared" si="8"/>
        <v>11486.228999999999</v>
      </c>
      <c r="G103" s="51">
        <f t="shared" si="8"/>
        <v>0</v>
      </c>
    </row>
    <row r="104" spans="1:7" ht="25.5" x14ac:dyDescent="0.2">
      <c r="A104" s="12" t="s">
        <v>35</v>
      </c>
      <c r="B104" s="89">
        <v>4000000000</v>
      </c>
      <c r="C104" s="109">
        <v>240</v>
      </c>
      <c r="D104" s="51">
        <f>'2'!F88</f>
        <v>11486.228999999999</v>
      </c>
      <c r="E104" s="51">
        <f>'2'!G88</f>
        <v>0</v>
      </c>
      <c r="F104" s="51">
        <f>'2'!H88</f>
        <v>11486.228999999999</v>
      </c>
      <c r="G104" s="51">
        <f>'2'!I88</f>
        <v>0</v>
      </c>
    </row>
    <row r="105" spans="1:7" ht="25.5" customHeight="1" x14ac:dyDescent="0.2">
      <c r="A105" s="83" t="s">
        <v>160</v>
      </c>
      <c r="B105" s="107">
        <f>'2'!D230</f>
        <v>4100000000</v>
      </c>
      <c r="C105" s="108"/>
      <c r="D105" s="52">
        <f t="shared" ref="D105:G106" si="9">D106</f>
        <v>189.19200000000001</v>
      </c>
      <c r="E105" s="52">
        <f t="shared" si="9"/>
        <v>0</v>
      </c>
      <c r="F105" s="52">
        <f t="shared" si="9"/>
        <v>130.05799999999999</v>
      </c>
      <c r="G105" s="52">
        <f t="shared" si="9"/>
        <v>0</v>
      </c>
    </row>
    <row r="106" spans="1:7" ht="25.5" x14ac:dyDescent="0.2">
      <c r="A106" s="44" t="s">
        <v>53</v>
      </c>
      <c r="B106" s="89">
        <v>4100000000</v>
      </c>
      <c r="C106" s="109">
        <v>600</v>
      </c>
      <c r="D106" s="51">
        <f t="shared" si="9"/>
        <v>189.19200000000001</v>
      </c>
      <c r="E106" s="51">
        <f t="shared" si="9"/>
        <v>0</v>
      </c>
      <c r="F106" s="51">
        <f t="shared" si="9"/>
        <v>130.05799999999999</v>
      </c>
      <c r="G106" s="51">
        <f t="shared" si="9"/>
        <v>0</v>
      </c>
    </row>
    <row r="107" spans="1:7" x14ac:dyDescent="0.2">
      <c r="A107" s="44" t="s">
        <v>54</v>
      </c>
      <c r="B107" s="89">
        <v>4100000000</v>
      </c>
      <c r="C107" s="109">
        <v>620</v>
      </c>
      <c r="D107" s="51">
        <f>'2'!F230+'2'!F223</f>
        <v>189.19200000000001</v>
      </c>
      <c r="E107" s="51">
        <f>'2'!G230+'2'!G223</f>
        <v>0</v>
      </c>
      <c r="F107" s="51">
        <f>'2'!H230+'2'!H223</f>
        <v>130.05799999999999</v>
      </c>
      <c r="G107" s="51">
        <f>'2'!I230+'2'!I223</f>
        <v>0</v>
      </c>
    </row>
    <row r="108" spans="1:7" ht="53.25" customHeight="1" x14ac:dyDescent="0.2">
      <c r="A108" s="83" t="s">
        <v>158</v>
      </c>
      <c r="B108" s="107">
        <f>'2'!D181</f>
        <v>4200000000</v>
      </c>
      <c r="C108" s="108"/>
      <c r="D108" s="52">
        <f>D109</f>
        <v>24</v>
      </c>
      <c r="E108" s="52">
        <f>E109</f>
        <v>0</v>
      </c>
      <c r="F108" s="52">
        <f>F109</f>
        <v>24</v>
      </c>
      <c r="G108" s="52">
        <f>G109</f>
        <v>0</v>
      </c>
    </row>
    <row r="109" spans="1:7" x14ac:dyDescent="0.2">
      <c r="A109" s="44" t="s">
        <v>66</v>
      </c>
      <c r="B109" s="89">
        <v>4200000000</v>
      </c>
      <c r="C109" s="109">
        <v>300</v>
      </c>
      <c r="D109" s="51">
        <f>D111+D110</f>
        <v>24</v>
      </c>
      <c r="E109" s="51">
        <f>E111</f>
        <v>0</v>
      </c>
      <c r="F109" s="51">
        <f>F111+F110</f>
        <v>24</v>
      </c>
      <c r="G109" s="51">
        <f>G111</f>
        <v>0</v>
      </c>
    </row>
    <row r="110" spans="1:7" x14ac:dyDescent="0.2">
      <c r="A110" s="44" t="s">
        <v>166</v>
      </c>
      <c r="B110" s="89">
        <v>4200000000</v>
      </c>
      <c r="C110" s="109">
        <v>340</v>
      </c>
      <c r="D110" s="51">
        <f>'2'!F183</f>
        <v>24</v>
      </c>
      <c r="E110" s="51"/>
      <c r="F110" s="51">
        <f>'2'!H183</f>
        <v>24</v>
      </c>
      <c r="G110" s="51"/>
    </row>
    <row r="111" spans="1:7" x14ac:dyDescent="0.2">
      <c r="A111" s="44" t="s">
        <v>106</v>
      </c>
      <c r="B111" s="89">
        <v>4200000000</v>
      </c>
      <c r="C111" s="109">
        <v>360</v>
      </c>
      <c r="D111" s="51">
        <f>'2'!F184</f>
        <v>0</v>
      </c>
      <c r="E111" s="51">
        <f>'2'!G184</f>
        <v>0</v>
      </c>
      <c r="F111" s="51">
        <f>'2'!H184</f>
        <v>0</v>
      </c>
      <c r="G111" s="51">
        <f>'2'!I184</f>
        <v>0</v>
      </c>
    </row>
    <row r="112" spans="1:7" ht="25.5" x14ac:dyDescent="0.2">
      <c r="A112" s="83" t="str">
        <f>'2'!B119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12" s="107">
        <f>'2'!D119</f>
        <v>4300000000</v>
      </c>
      <c r="C112" s="108"/>
      <c r="D112" s="52">
        <f t="shared" ref="D112:G113" si="10">D113</f>
        <v>727.98699999999997</v>
      </c>
      <c r="E112" s="52">
        <f t="shared" si="10"/>
        <v>581.96</v>
      </c>
      <c r="F112" s="52">
        <f t="shared" si="10"/>
        <v>727.98699999999997</v>
      </c>
      <c r="G112" s="52">
        <f t="shared" si="10"/>
        <v>581.96</v>
      </c>
    </row>
    <row r="113" spans="1:8" ht="25.5" x14ac:dyDescent="0.2">
      <c r="A113" s="44" t="s">
        <v>53</v>
      </c>
      <c r="B113" s="89">
        <v>4300000000</v>
      </c>
      <c r="C113" s="109">
        <v>600</v>
      </c>
      <c r="D113" s="51">
        <f t="shared" si="10"/>
        <v>727.98699999999997</v>
      </c>
      <c r="E113" s="51">
        <f t="shared" si="10"/>
        <v>581.96</v>
      </c>
      <c r="F113" s="51">
        <f t="shared" si="10"/>
        <v>727.98699999999997</v>
      </c>
      <c r="G113" s="51">
        <f t="shared" si="10"/>
        <v>581.96</v>
      </c>
    </row>
    <row r="114" spans="1:8" x14ac:dyDescent="0.2">
      <c r="A114" s="44" t="s">
        <v>54</v>
      </c>
      <c r="B114" s="89">
        <v>4300000000</v>
      </c>
      <c r="C114" s="109">
        <v>620</v>
      </c>
      <c r="D114" s="51">
        <f>'2'!F121</f>
        <v>727.98699999999997</v>
      </c>
      <c r="E114" s="51">
        <f>'2'!G121</f>
        <v>581.96</v>
      </c>
      <c r="F114" s="51">
        <f>'2'!H121</f>
        <v>727.98699999999997</v>
      </c>
      <c r="G114" s="51">
        <f>'2'!I121</f>
        <v>581.96</v>
      </c>
    </row>
    <row r="115" spans="1:8" ht="25.5" x14ac:dyDescent="0.2">
      <c r="A115" s="58" t="s">
        <v>139</v>
      </c>
      <c r="B115" s="58">
        <v>4400000000</v>
      </c>
      <c r="C115" s="58"/>
      <c r="D115" s="59">
        <f>D116+D118+D123</f>
        <v>5405.4059999999999</v>
      </c>
      <c r="E115" s="59">
        <f>E116+E118+E123</f>
        <v>5130.6909999999998</v>
      </c>
      <c r="F115" s="59">
        <f>F116+F118+F123</f>
        <v>5405.4059999999999</v>
      </c>
      <c r="G115" s="59">
        <f>G116+G118+G123</f>
        <v>5130.6909999999998</v>
      </c>
    </row>
    <row r="116" spans="1:8" x14ac:dyDescent="0.2">
      <c r="A116" s="12" t="s">
        <v>66</v>
      </c>
      <c r="B116" s="12">
        <v>4400000000</v>
      </c>
      <c r="C116" s="12">
        <v>300</v>
      </c>
      <c r="D116" s="49">
        <f>D117</f>
        <v>4190.6170000000002</v>
      </c>
      <c r="E116" s="49">
        <f>E117</f>
        <v>4130.6909999999998</v>
      </c>
      <c r="F116" s="49">
        <f>F117</f>
        <v>4190.6170000000002</v>
      </c>
      <c r="G116" s="49">
        <f>G117</f>
        <v>4130.6909999999998</v>
      </c>
    </row>
    <row r="117" spans="1:8" x14ac:dyDescent="0.2">
      <c r="A117" s="12" t="s">
        <v>67</v>
      </c>
      <c r="B117" s="12">
        <v>4400000000</v>
      </c>
      <c r="C117" s="12">
        <v>320</v>
      </c>
      <c r="D117" s="50">
        <f>'2'!F110</f>
        <v>4190.6170000000002</v>
      </c>
      <c r="E117" s="50">
        <f>'2'!G110</f>
        <v>4130.6909999999998</v>
      </c>
      <c r="F117" s="50">
        <f>'2'!H110</f>
        <v>4190.6170000000002</v>
      </c>
      <c r="G117" s="50">
        <f>'2'!I110</f>
        <v>4130.6909999999998</v>
      </c>
    </row>
    <row r="118" spans="1:8" ht="25.5" x14ac:dyDescent="0.2">
      <c r="A118" s="12" t="s">
        <v>101</v>
      </c>
      <c r="B118" s="12">
        <v>4400000000</v>
      </c>
      <c r="C118" s="54">
        <v>400</v>
      </c>
      <c r="D118" s="11">
        <f>D119</f>
        <v>204.68799999999999</v>
      </c>
      <c r="E118" s="11">
        <f t="shared" ref="E118:G118" si="11">E119</f>
        <v>0</v>
      </c>
      <c r="F118" s="11">
        <f t="shared" si="11"/>
        <v>204.68799999999999</v>
      </c>
      <c r="G118" s="11">
        <f t="shared" si="11"/>
        <v>0</v>
      </c>
    </row>
    <row r="119" spans="1:8" x14ac:dyDescent="0.2">
      <c r="A119" s="12" t="s">
        <v>102</v>
      </c>
      <c r="B119" s="12">
        <v>4400000000</v>
      </c>
      <c r="C119" s="54">
        <v>410</v>
      </c>
      <c r="D119" s="11">
        <f>'2'!F201</f>
        <v>204.68799999999999</v>
      </c>
      <c r="E119" s="11">
        <f>'2'!G201</f>
        <v>0</v>
      </c>
      <c r="F119" s="11">
        <f>'2'!H201</f>
        <v>204.68799999999999</v>
      </c>
      <c r="G119" s="11">
        <f>'2'!I201</f>
        <v>0</v>
      </c>
    </row>
    <row r="120" spans="1:8" ht="12.75" hidden="1" customHeight="1" x14ac:dyDescent="0.2">
      <c r="A120" s="12" t="s">
        <v>36</v>
      </c>
      <c r="B120" s="12">
        <v>4400000000</v>
      </c>
      <c r="C120" s="54">
        <v>800</v>
      </c>
      <c r="D120" s="51">
        <f>D121</f>
        <v>1010.101</v>
      </c>
      <c r="E120" s="51">
        <f>E121</f>
        <v>1000</v>
      </c>
      <c r="F120" s="51">
        <f>F121</f>
        <v>1010.101</v>
      </c>
      <c r="G120" s="51">
        <f>G121</f>
        <v>1000</v>
      </c>
    </row>
    <row r="121" spans="1:8" ht="25.5" hidden="1" customHeight="1" x14ac:dyDescent="0.2">
      <c r="A121" s="12" t="s">
        <v>81</v>
      </c>
      <c r="B121" s="12">
        <v>4400000000</v>
      </c>
      <c r="C121" s="54">
        <v>810</v>
      </c>
      <c r="D121" s="51">
        <f>'2'!F214</f>
        <v>1010.101</v>
      </c>
      <c r="E121" s="51">
        <f>'2'!G214</f>
        <v>1000</v>
      </c>
      <c r="F121" s="51">
        <f>'2'!H214</f>
        <v>1010.101</v>
      </c>
      <c r="G121" s="51">
        <f>'2'!I214</f>
        <v>1000</v>
      </c>
    </row>
    <row r="122" spans="1:8" ht="51" hidden="1" customHeight="1" x14ac:dyDescent="0.2">
      <c r="A122" s="12" t="s">
        <v>134</v>
      </c>
      <c r="B122" s="12">
        <v>4400000000</v>
      </c>
      <c r="C122" s="54">
        <v>465</v>
      </c>
      <c r="D122" s="51" t="e">
        <f>'2'!#REF!</f>
        <v>#REF!</v>
      </c>
      <c r="E122" s="51" t="e">
        <f>'2'!#REF!</f>
        <v>#REF!</v>
      </c>
      <c r="F122" s="51" t="e">
        <f>'2'!#REF!</f>
        <v>#REF!</v>
      </c>
      <c r="G122" s="51" t="e">
        <f>'2'!#REF!</f>
        <v>#REF!</v>
      </c>
      <c r="H122" s="101"/>
    </row>
    <row r="123" spans="1:8" x14ac:dyDescent="0.2">
      <c r="A123" s="44" t="s">
        <v>36</v>
      </c>
      <c r="B123" s="12">
        <v>4400000000</v>
      </c>
      <c r="C123" s="54">
        <v>800</v>
      </c>
      <c r="D123" s="51">
        <f>D124</f>
        <v>1010.101</v>
      </c>
      <c r="E123" s="51">
        <f t="shared" ref="E123:G123" si="12">E124</f>
        <v>1000</v>
      </c>
      <c r="F123" s="51">
        <f t="shared" si="12"/>
        <v>1010.101</v>
      </c>
      <c r="G123" s="51">
        <f t="shared" si="12"/>
        <v>1000</v>
      </c>
      <c r="H123" s="101"/>
    </row>
    <row r="124" spans="1:8" ht="25.5" x14ac:dyDescent="0.2">
      <c r="A124" s="44" t="s">
        <v>81</v>
      </c>
      <c r="B124" s="12">
        <v>4400000000</v>
      </c>
      <c r="C124" s="54">
        <v>810</v>
      </c>
      <c r="D124" s="51">
        <f>'2'!F216</f>
        <v>1010.101</v>
      </c>
      <c r="E124" s="51">
        <f>'2'!G216</f>
        <v>1000</v>
      </c>
      <c r="F124" s="51">
        <f>'2'!H216</f>
        <v>1010.101</v>
      </c>
      <c r="G124" s="51">
        <f>'2'!I216</f>
        <v>1000</v>
      </c>
      <c r="H124" s="101"/>
    </row>
    <row r="125" spans="1:8" ht="12.75" hidden="1" customHeight="1" x14ac:dyDescent="0.2">
      <c r="A125" s="44" t="s">
        <v>37</v>
      </c>
      <c r="B125" s="12">
        <v>4400000000</v>
      </c>
      <c r="C125" s="54">
        <v>850</v>
      </c>
      <c r="D125" s="51" t="e">
        <f>'2'!#REF!</f>
        <v>#REF!</v>
      </c>
      <c r="E125" s="51"/>
      <c r="F125" s="51" t="e">
        <f>'2'!#REF!</f>
        <v>#REF!</v>
      </c>
      <c r="G125" s="51"/>
      <c r="H125" s="101"/>
    </row>
    <row r="126" spans="1:8" s="61" customFormat="1" ht="25.5" x14ac:dyDescent="0.2">
      <c r="A126" s="83" t="s">
        <v>156</v>
      </c>
      <c r="B126" s="107">
        <v>4700000000</v>
      </c>
      <c r="C126" s="108"/>
      <c r="D126" s="52">
        <f>D127</f>
        <v>2755.93</v>
      </c>
      <c r="E126" s="52"/>
      <c r="F126" s="52">
        <f>F127</f>
        <v>2669.482</v>
      </c>
      <c r="G126" s="52"/>
      <c r="H126" s="102"/>
    </row>
    <row r="127" spans="1:8" ht="25.5" x14ac:dyDescent="0.2">
      <c r="A127" s="44" t="s">
        <v>53</v>
      </c>
      <c r="B127" s="89">
        <v>4700000000</v>
      </c>
      <c r="C127" s="109">
        <v>600</v>
      </c>
      <c r="D127" s="51">
        <f>D128</f>
        <v>2755.93</v>
      </c>
      <c r="E127" s="51"/>
      <c r="F127" s="51">
        <f>F128</f>
        <v>2669.482</v>
      </c>
      <c r="G127" s="51"/>
      <c r="H127" s="101"/>
    </row>
    <row r="128" spans="1:8" x14ac:dyDescent="0.2">
      <c r="A128" s="44" t="s">
        <v>54</v>
      </c>
      <c r="B128" s="89">
        <v>4700000000</v>
      </c>
      <c r="C128" s="109">
        <v>620</v>
      </c>
      <c r="D128" s="51">
        <f>'2'!F128</f>
        <v>2755.93</v>
      </c>
      <c r="E128" s="51"/>
      <c r="F128" s="51">
        <f>'2'!H128</f>
        <v>2669.482</v>
      </c>
      <c r="G128" s="51"/>
      <c r="H128" s="101"/>
    </row>
    <row r="129" spans="1:8" ht="26.25" customHeight="1" x14ac:dyDescent="0.2">
      <c r="A129" s="83" t="s">
        <v>155</v>
      </c>
      <c r="B129" s="107">
        <v>4800000000</v>
      </c>
      <c r="C129" s="108"/>
      <c r="D129" s="52">
        <f>D130+D132</f>
        <v>3278.8670000000002</v>
      </c>
      <c r="E129" s="52">
        <f>E130+E132</f>
        <v>0</v>
      </c>
      <c r="F129" s="52">
        <f>F130+F132</f>
        <v>3278.8670000000002</v>
      </c>
      <c r="G129" s="52">
        <f>G130+G132</f>
        <v>0</v>
      </c>
      <c r="H129" s="101"/>
    </row>
    <row r="130" spans="1:8" x14ac:dyDescent="0.2">
      <c r="A130" s="44" t="s">
        <v>34</v>
      </c>
      <c r="B130" s="89">
        <v>4800000000</v>
      </c>
      <c r="C130" s="109">
        <v>200</v>
      </c>
      <c r="D130" s="51">
        <f>D131</f>
        <v>329.74799999999999</v>
      </c>
      <c r="E130" s="51"/>
      <c r="F130" s="51">
        <f>F131</f>
        <v>329.74799999999999</v>
      </c>
      <c r="G130" s="51"/>
    </row>
    <row r="131" spans="1:8" ht="25.5" x14ac:dyDescent="0.2">
      <c r="A131" s="44" t="s">
        <v>35</v>
      </c>
      <c r="B131" s="89">
        <v>4800000000</v>
      </c>
      <c r="C131" s="109">
        <v>240</v>
      </c>
      <c r="D131" s="51">
        <f>'2'!F187+'2'!F39</f>
        <v>329.74799999999999</v>
      </c>
      <c r="E131" s="51"/>
      <c r="F131" s="51">
        <f>'2'!H187+'2'!H39</f>
        <v>329.74799999999999</v>
      </c>
      <c r="G131" s="51"/>
    </row>
    <row r="132" spans="1:8" ht="25.5" x14ac:dyDescent="0.2">
      <c r="A132" s="44" t="s">
        <v>53</v>
      </c>
      <c r="B132" s="89">
        <v>4800000000</v>
      </c>
      <c r="C132" s="109">
        <v>600</v>
      </c>
      <c r="D132" s="51">
        <f>D133</f>
        <v>2949.1190000000001</v>
      </c>
      <c r="E132" s="51"/>
      <c r="F132" s="51">
        <f>F133</f>
        <v>2949.1190000000001</v>
      </c>
      <c r="G132" s="51"/>
    </row>
    <row r="133" spans="1:8" ht="12" customHeight="1" x14ac:dyDescent="0.2">
      <c r="A133" s="44" t="s">
        <v>54</v>
      </c>
      <c r="B133" s="89">
        <v>4800000000</v>
      </c>
      <c r="C133" s="109">
        <v>620</v>
      </c>
      <c r="D133" s="51">
        <f>'2'!F103</f>
        <v>2949.1190000000001</v>
      </c>
      <c r="E133" s="51"/>
      <c r="F133" s="51">
        <f>'2'!H103</f>
        <v>2949.1190000000001</v>
      </c>
      <c r="G133" s="51"/>
    </row>
    <row r="134" spans="1:8" ht="38.25" x14ac:dyDescent="0.2">
      <c r="A134" s="83" t="s">
        <v>148</v>
      </c>
      <c r="B134" s="107">
        <v>4900000000</v>
      </c>
      <c r="C134" s="108"/>
      <c r="D134" s="52">
        <f>D135+D137+D139</f>
        <v>1650.52</v>
      </c>
      <c r="E134" s="52"/>
      <c r="F134" s="52">
        <f>F135+F137+F139</f>
        <v>1624.646</v>
      </c>
      <c r="G134" s="52"/>
    </row>
    <row r="135" spans="1:8" ht="38.25" x14ac:dyDescent="0.2">
      <c r="A135" s="12" t="s">
        <v>32</v>
      </c>
      <c r="B135" s="89">
        <v>4900000000</v>
      </c>
      <c r="C135" s="109">
        <v>100</v>
      </c>
      <c r="D135" s="51">
        <f>D136</f>
        <v>1635.52</v>
      </c>
      <c r="E135" s="51"/>
      <c r="F135" s="51">
        <f>F136</f>
        <v>1609.646</v>
      </c>
      <c r="G135" s="51"/>
    </row>
    <row r="136" spans="1:8" x14ac:dyDescent="0.2">
      <c r="A136" s="12" t="s">
        <v>33</v>
      </c>
      <c r="B136" s="89">
        <v>4900000000</v>
      </c>
      <c r="C136" s="109">
        <v>120</v>
      </c>
      <c r="D136" s="51">
        <f>'2'!F255</f>
        <v>1635.52</v>
      </c>
      <c r="E136" s="51"/>
      <c r="F136" s="51">
        <f>'2'!H255</f>
        <v>1609.646</v>
      </c>
      <c r="G136" s="51"/>
    </row>
    <row r="137" spans="1:8" x14ac:dyDescent="0.2">
      <c r="A137" s="44" t="s">
        <v>34</v>
      </c>
      <c r="B137" s="89">
        <v>4900000000</v>
      </c>
      <c r="C137" s="109">
        <v>200</v>
      </c>
      <c r="D137" s="51">
        <f>D138</f>
        <v>15</v>
      </c>
      <c r="E137" s="51"/>
      <c r="F137" s="51">
        <f>F138</f>
        <v>15</v>
      </c>
      <c r="G137" s="51"/>
    </row>
    <row r="138" spans="1:8" ht="25.5" x14ac:dyDescent="0.2">
      <c r="A138" s="12" t="s">
        <v>35</v>
      </c>
      <c r="B138" s="89">
        <v>4900000000</v>
      </c>
      <c r="C138" s="109">
        <v>240</v>
      </c>
      <c r="D138" s="51">
        <f>'2'!F257</f>
        <v>15</v>
      </c>
      <c r="E138" s="51"/>
      <c r="F138" s="51">
        <f>'2'!H257</f>
        <v>15</v>
      </c>
      <c r="G138" s="51"/>
    </row>
    <row r="139" spans="1:8" ht="12.75" hidden="1" customHeight="1" x14ac:dyDescent="0.2">
      <c r="A139" s="44" t="s">
        <v>36</v>
      </c>
      <c r="B139" s="89">
        <v>4900000000</v>
      </c>
      <c r="C139" s="109">
        <v>800</v>
      </c>
      <c r="D139" s="51">
        <f>D140</f>
        <v>0</v>
      </c>
      <c r="E139" s="51"/>
      <c r="F139" s="51">
        <f>F140</f>
        <v>0</v>
      </c>
      <c r="G139" s="51"/>
    </row>
    <row r="140" spans="1:8" ht="12.75" hidden="1" customHeight="1" x14ac:dyDescent="0.2">
      <c r="A140" s="44" t="s">
        <v>37</v>
      </c>
      <c r="B140" s="89">
        <v>4900000000</v>
      </c>
      <c r="C140" s="109">
        <v>850</v>
      </c>
      <c r="D140" s="51">
        <f>'2'!F259</f>
        <v>0</v>
      </c>
      <c r="E140" s="51"/>
      <c r="F140" s="51">
        <f>'2'!H259</f>
        <v>0</v>
      </c>
      <c r="G140" s="51"/>
    </row>
    <row r="141" spans="1:8" s="17" customFormat="1" ht="12.75" hidden="1" customHeight="1" x14ac:dyDescent="0.2">
      <c r="A141" s="44" t="s">
        <v>118</v>
      </c>
      <c r="B141" s="89" t="s">
        <v>113</v>
      </c>
      <c r="C141" s="109"/>
      <c r="D141" s="51" t="e">
        <f t="shared" ref="D141:G142" si="13">D142</f>
        <v>#REF!</v>
      </c>
      <c r="E141" s="51" t="e">
        <f t="shared" si="13"/>
        <v>#REF!</v>
      </c>
      <c r="F141" s="51" t="e">
        <f t="shared" si="13"/>
        <v>#REF!</v>
      </c>
      <c r="G141" s="51" t="e">
        <f t="shared" si="13"/>
        <v>#REF!</v>
      </c>
    </row>
    <row r="142" spans="1:8" s="17" customFormat="1" ht="12.75" hidden="1" customHeight="1" x14ac:dyDescent="0.2">
      <c r="A142" s="44" t="s">
        <v>34</v>
      </c>
      <c r="B142" s="89" t="s">
        <v>113</v>
      </c>
      <c r="C142" s="109">
        <v>200</v>
      </c>
      <c r="D142" s="51" t="e">
        <f t="shared" si="13"/>
        <v>#REF!</v>
      </c>
      <c r="E142" s="51" t="e">
        <f t="shared" si="13"/>
        <v>#REF!</v>
      </c>
      <c r="F142" s="51" t="e">
        <f t="shared" si="13"/>
        <v>#REF!</v>
      </c>
      <c r="G142" s="51" t="e">
        <f t="shared" si="13"/>
        <v>#REF!</v>
      </c>
    </row>
    <row r="143" spans="1:8" s="17" customFormat="1" ht="12.75" hidden="1" customHeight="1" x14ac:dyDescent="0.2">
      <c r="A143" s="44" t="s">
        <v>35</v>
      </c>
      <c r="B143" s="89" t="s">
        <v>113</v>
      </c>
      <c r="C143" s="109">
        <v>240</v>
      </c>
      <c r="D143" s="51" t="e">
        <f>'2'!#REF!</f>
        <v>#REF!</v>
      </c>
      <c r="E143" s="51" t="e">
        <f>'2'!#REF!</f>
        <v>#REF!</v>
      </c>
      <c r="F143" s="51" t="e">
        <f>'2'!#REF!</f>
        <v>#REF!</v>
      </c>
      <c r="G143" s="51" t="e">
        <f>'2'!#REF!</f>
        <v>#REF!</v>
      </c>
    </row>
    <row r="144" spans="1:8" s="17" customFormat="1" ht="12.75" hidden="1" customHeight="1" x14ac:dyDescent="0.2">
      <c r="A144" s="44" t="s">
        <v>117</v>
      </c>
      <c r="B144" s="89" t="s">
        <v>116</v>
      </c>
      <c r="C144" s="109"/>
      <c r="D144" s="51" t="e">
        <f t="shared" ref="D144:G145" si="14">D145</f>
        <v>#REF!</v>
      </c>
      <c r="E144" s="51" t="e">
        <f t="shared" si="14"/>
        <v>#REF!</v>
      </c>
      <c r="F144" s="51" t="e">
        <f t="shared" si="14"/>
        <v>#REF!</v>
      </c>
      <c r="G144" s="51" t="e">
        <f t="shared" si="14"/>
        <v>#REF!</v>
      </c>
    </row>
    <row r="145" spans="1:7" s="17" customFormat="1" ht="12.75" hidden="1" customHeight="1" x14ac:dyDescent="0.2">
      <c r="A145" s="44" t="s">
        <v>34</v>
      </c>
      <c r="B145" s="89" t="s">
        <v>116</v>
      </c>
      <c r="C145" s="109">
        <v>200</v>
      </c>
      <c r="D145" s="51" t="e">
        <f t="shared" si="14"/>
        <v>#REF!</v>
      </c>
      <c r="E145" s="51" t="e">
        <f t="shared" si="14"/>
        <v>#REF!</v>
      </c>
      <c r="F145" s="51" t="e">
        <f t="shared" si="14"/>
        <v>#REF!</v>
      </c>
      <c r="G145" s="51" t="e">
        <f t="shared" si="14"/>
        <v>#REF!</v>
      </c>
    </row>
    <row r="146" spans="1:7" s="17" customFormat="1" ht="12.75" hidden="1" customHeight="1" x14ac:dyDescent="0.2">
      <c r="A146" s="44" t="s">
        <v>35</v>
      </c>
      <c r="B146" s="89" t="s">
        <v>116</v>
      </c>
      <c r="C146" s="109">
        <v>240</v>
      </c>
      <c r="D146" s="51" t="e">
        <f>'2'!#REF!</f>
        <v>#REF!</v>
      </c>
      <c r="E146" s="51" t="e">
        <f>'2'!#REF!</f>
        <v>#REF!</v>
      </c>
      <c r="F146" s="51" t="e">
        <f>'2'!#REF!</f>
        <v>#REF!</v>
      </c>
      <c r="G146" s="51" t="e">
        <f>'2'!#REF!</f>
        <v>#REF!</v>
      </c>
    </row>
    <row r="147" spans="1:7" s="17" customFormat="1" ht="12.75" hidden="1" customHeight="1" x14ac:dyDescent="0.2">
      <c r="A147" s="44" t="s">
        <v>119</v>
      </c>
      <c r="B147" s="89" t="s">
        <v>114</v>
      </c>
      <c r="C147" s="109"/>
      <c r="D147" s="51">
        <f t="shared" ref="D147:G148" si="15">D148</f>
        <v>0</v>
      </c>
      <c r="E147" s="51">
        <f t="shared" si="15"/>
        <v>0</v>
      </c>
      <c r="F147" s="51">
        <f t="shared" si="15"/>
        <v>0</v>
      </c>
      <c r="G147" s="51">
        <f t="shared" si="15"/>
        <v>0</v>
      </c>
    </row>
    <row r="148" spans="1:7" s="17" customFormat="1" ht="25.5" hidden="1" customHeight="1" x14ac:dyDescent="0.2">
      <c r="A148" s="44" t="s">
        <v>53</v>
      </c>
      <c r="B148" s="89" t="s">
        <v>114</v>
      </c>
      <c r="C148" s="109">
        <v>600</v>
      </c>
      <c r="D148" s="51">
        <f t="shared" si="15"/>
        <v>0</v>
      </c>
      <c r="E148" s="51">
        <f t="shared" si="15"/>
        <v>0</v>
      </c>
      <c r="F148" s="51">
        <f t="shared" si="15"/>
        <v>0</v>
      </c>
      <c r="G148" s="51">
        <f t="shared" si="15"/>
        <v>0</v>
      </c>
    </row>
    <row r="149" spans="1:7" s="17" customFormat="1" ht="12.75" hidden="1" customHeight="1" x14ac:dyDescent="0.2">
      <c r="A149" s="44" t="s">
        <v>54</v>
      </c>
      <c r="B149" s="89" t="s">
        <v>114</v>
      </c>
      <c r="C149" s="109">
        <v>620</v>
      </c>
      <c r="D149" s="51"/>
      <c r="E149" s="51"/>
      <c r="F149" s="51"/>
      <c r="G149" s="51"/>
    </row>
    <row r="150" spans="1:7" s="17" customFormat="1" ht="25.5" hidden="1" customHeight="1" x14ac:dyDescent="0.2">
      <c r="A150" s="44" t="s">
        <v>120</v>
      </c>
      <c r="B150" s="89" t="s">
        <v>115</v>
      </c>
      <c r="C150" s="109"/>
      <c r="D150" s="51" t="e">
        <f t="shared" ref="D150:G151" si="16">D151</f>
        <v>#REF!</v>
      </c>
      <c r="E150" s="51" t="e">
        <f t="shared" si="16"/>
        <v>#REF!</v>
      </c>
      <c r="F150" s="51" t="e">
        <f t="shared" si="16"/>
        <v>#REF!</v>
      </c>
      <c r="G150" s="51" t="e">
        <f t="shared" si="16"/>
        <v>#REF!</v>
      </c>
    </row>
    <row r="151" spans="1:7" ht="25.5" hidden="1" customHeight="1" x14ac:dyDescent="0.2">
      <c r="A151" s="44" t="s">
        <v>101</v>
      </c>
      <c r="B151" s="89" t="s">
        <v>115</v>
      </c>
      <c r="C151" s="109">
        <v>400</v>
      </c>
      <c r="D151" s="51" t="e">
        <f t="shared" si="16"/>
        <v>#REF!</v>
      </c>
      <c r="E151" s="51" t="e">
        <f t="shared" si="16"/>
        <v>#REF!</v>
      </c>
      <c r="F151" s="51" t="e">
        <f t="shared" si="16"/>
        <v>#REF!</v>
      </c>
      <c r="G151" s="51" t="e">
        <f t="shared" si="16"/>
        <v>#REF!</v>
      </c>
    </row>
    <row r="152" spans="1:7" ht="12.75" hidden="1" customHeight="1" x14ac:dyDescent="0.2">
      <c r="A152" s="44" t="s">
        <v>102</v>
      </c>
      <c r="B152" s="89" t="s">
        <v>115</v>
      </c>
      <c r="C152" s="109">
        <v>410</v>
      </c>
      <c r="D152" s="51" t="e">
        <f>'2'!#REF!</f>
        <v>#REF!</v>
      </c>
      <c r="E152" s="51" t="e">
        <f>'2'!#REF!</f>
        <v>#REF!</v>
      </c>
      <c r="F152" s="51" t="e">
        <f>'2'!#REF!</f>
        <v>#REF!</v>
      </c>
      <c r="G152" s="51" t="e">
        <f>'2'!#REF!</f>
        <v>#REF!</v>
      </c>
    </row>
    <row r="153" spans="1:7" ht="12.75" customHeight="1" x14ac:dyDescent="0.2">
      <c r="A153" s="53" t="s">
        <v>4</v>
      </c>
      <c r="B153" s="53"/>
      <c r="C153" s="55"/>
      <c r="D153" s="52">
        <f>D10+D22+D33+D40+D43++D46+D49+D52+D57+D60+D63+D68+D71+D78+D83+D96+D102+D105+D108+D112+D126+D129+D134+D115</f>
        <v>333646.14600000001</v>
      </c>
      <c r="E153" s="52">
        <f>E10+E22+E33+E40+E43++E46+E49+E52+E57+E60+E63+E68+E71+E78+E83+E96+E102+E105+E108+E112+E126+E129+E134+E115</f>
        <v>67451.513000000006</v>
      </c>
      <c r="F153" s="52">
        <f>F10+F22+F33+F40+F43++F46+F49+F52+F57+F60+F63+F68+F71+F78+F83+F96+F102+F105+F108+F112+F126+F129+F134+F115</f>
        <v>310680.08700000006</v>
      </c>
      <c r="G153" s="52">
        <f>G10+G22+G33+G40+G43++G46+G49+G52+G57+G60+G63+G68+G71+G78+G83+G96+G102+G105+G108+G112+G126+G129+G134+G115</f>
        <v>64767.310000000005</v>
      </c>
    </row>
    <row r="154" spans="1:7" hidden="1" x14ac:dyDescent="0.2">
      <c r="A154" s="24" t="s">
        <v>91</v>
      </c>
      <c r="B154" s="24"/>
      <c r="C154" s="24"/>
      <c r="D154" s="18">
        <v>0</v>
      </c>
      <c r="E154" s="18">
        <v>0</v>
      </c>
    </row>
    <row r="155" spans="1:7" hidden="1" x14ac:dyDescent="0.2">
      <c r="A155" s="23" t="s">
        <v>91</v>
      </c>
      <c r="B155" s="23"/>
      <c r="C155" s="23"/>
      <c r="D155" s="9">
        <v>0</v>
      </c>
      <c r="E155" s="9">
        <v>0</v>
      </c>
    </row>
    <row r="156" spans="1:7" hidden="1" x14ac:dyDescent="0.2">
      <c r="A156" s="23" t="s">
        <v>91</v>
      </c>
      <c r="B156" s="23"/>
      <c r="C156" s="23"/>
      <c r="D156" s="9">
        <v>0</v>
      </c>
      <c r="E156" s="9">
        <v>0</v>
      </c>
    </row>
    <row r="157" spans="1:7" hidden="1" x14ac:dyDescent="0.2">
      <c r="A157" s="23" t="s">
        <v>91</v>
      </c>
      <c r="B157" s="23"/>
      <c r="C157" s="23"/>
      <c r="D157" s="9">
        <v>0</v>
      </c>
      <c r="E157" s="9">
        <v>0</v>
      </c>
    </row>
    <row r="158" spans="1:7" hidden="1" x14ac:dyDescent="0.2">
      <c r="A158" s="23" t="s">
        <v>91</v>
      </c>
      <c r="B158" s="23"/>
      <c r="C158" s="23"/>
      <c r="D158" s="9">
        <v>0</v>
      </c>
      <c r="E158" s="9">
        <v>0</v>
      </c>
    </row>
    <row r="159" spans="1:7" hidden="1" x14ac:dyDescent="0.2">
      <c r="A159" s="23" t="s">
        <v>91</v>
      </c>
      <c r="B159" s="23"/>
      <c r="C159" s="23"/>
      <c r="D159" s="9">
        <v>0</v>
      </c>
      <c r="E159" s="9">
        <v>0</v>
      </c>
    </row>
    <row r="160" spans="1:7" hidden="1" x14ac:dyDescent="0.2">
      <c r="A160" s="23" t="s">
        <v>91</v>
      </c>
      <c r="B160" s="23"/>
      <c r="C160" s="23"/>
      <c r="D160" s="9">
        <v>0</v>
      </c>
      <c r="E160" s="9">
        <v>0</v>
      </c>
    </row>
    <row r="161" spans="1:5" hidden="1" x14ac:dyDescent="0.2">
      <c r="A161" s="23" t="s">
        <v>91</v>
      </c>
      <c r="B161" s="23"/>
      <c r="C161" s="23"/>
      <c r="D161" s="9">
        <v>0</v>
      </c>
      <c r="E161" s="9">
        <v>0</v>
      </c>
    </row>
    <row r="162" spans="1:5" hidden="1" x14ac:dyDescent="0.2">
      <c r="A162" s="23" t="s">
        <v>91</v>
      </c>
      <c r="B162" s="23"/>
      <c r="C162" s="23"/>
      <c r="D162" s="9">
        <v>0</v>
      </c>
      <c r="E162" s="9">
        <v>0</v>
      </c>
    </row>
    <row r="163" spans="1:5" hidden="1" x14ac:dyDescent="0.2">
      <c r="A163" s="23" t="s">
        <v>91</v>
      </c>
      <c r="B163" s="23"/>
      <c r="C163" s="23"/>
      <c r="D163" s="9">
        <v>0</v>
      </c>
      <c r="E163" s="9">
        <v>0</v>
      </c>
    </row>
    <row r="164" spans="1:5" hidden="1" x14ac:dyDescent="0.2">
      <c r="A164" s="23" t="s">
        <v>91</v>
      </c>
      <c r="B164" s="23"/>
      <c r="C164" s="23"/>
      <c r="D164" s="9">
        <v>0</v>
      </c>
      <c r="E164" s="9">
        <v>0</v>
      </c>
    </row>
    <row r="165" spans="1:5" hidden="1" x14ac:dyDescent="0.2">
      <c r="A165" s="23" t="s">
        <v>91</v>
      </c>
      <c r="B165" s="23"/>
      <c r="C165" s="23"/>
      <c r="D165" s="9">
        <v>0</v>
      </c>
      <c r="E165" s="9">
        <v>0</v>
      </c>
    </row>
    <row r="166" spans="1:5" hidden="1" x14ac:dyDescent="0.2">
      <c r="A166" s="23" t="s">
        <v>91</v>
      </c>
      <c r="B166" s="23"/>
      <c r="C166" s="23"/>
      <c r="D166" s="9">
        <v>0</v>
      </c>
      <c r="E166" s="9">
        <v>0</v>
      </c>
    </row>
    <row r="167" spans="1:5" hidden="1" x14ac:dyDescent="0.2">
      <c r="A167" s="23" t="s">
        <v>91</v>
      </c>
      <c r="B167" s="23"/>
      <c r="C167" s="23"/>
      <c r="D167" s="9">
        <v>0</v>
      </c>
      <c r="E167" s="9">
        <v>0</v>
      </c>
    </row>
    <row r="168" spans="1:5" hidden="1" x14ac:dyDescent="0.2">
      <c r="A168" s="23" t="s">
        <v>91</v>
      </c>
      <c r="B168" s="23"/>
      <c r="C168" s="23"/>
      <c r="D168" s="9">
        <v>0</v>
      </c>
      <c r="E168" s="9">
        <v>0</v>
      </c>
    </row>
    <row r="169" spans="1:5" hidden="1" x14ac:dyDescent="0.2">
      <c r="A169" s="23" t="s">
        <v>91</v>
      </c>
      <c r="B169" s="23"/>
      <c r="C169" s="23"/>
      <c r="D169" s="9">
        <v>0</v>
      </c>
      <c r="E169" s="9">
        <v>0</v>
      </c>
    </row>
    <row r="170" spans="1:5" hidden="1" x14ac:dyDescent="0.2">
      <c r="A170" s="23" t="s">
        <v>91</v>
      </c>
      <c r="B170" s="23"/>
      <c r="C170" s="23"/>
      <c r="D170" s="9">
        <v>0</v>
      </c>
      <c r="E170" s="9">
        <v>0</v>
      </c>
    </row>
    <row r="171" spans="1:5" hidden="1" x14ac:dyDescent="0.2">
      <c r="A171" s="23" t="s">
        <v>91</v>
      </c>
      <c r="B171" s="23"/>
      <c r="C171" s="23"/>
      <c r="D171" s="9">
        <v>0</v>
      </c>
      <c r="E171" s="9">
        <v>0</v>
      </c>
    </row>
    <row r="172" spans="1:5" hidden="1" x14ac:dyDescent="0.2">
      <c r="A172" s="23" t="s">
        <v>91</v>
      </c>
      <c r="B172" s="23"/>
      <c r="C172" s="23"/>
      <c r="D172" s="9">
        <v>0</v>
      </c>
      <c r="E172" s="9">
        <v>0</v>
      </c>
    </row>
    <row r="173" spans="1:5" hidden="1" x14ac:dyDescent="0.2">
      <c r="A173" s="23" t="s">
        <v>91</v>
      </c>
      <c r="B173" s="23"/>
      <c r="C173" s="23"/>
      <c r="D173" s="9">
        <v>0</v>
      </c>
      <c r="E173" s="9">
        <v>0</v>
      </c>
    </row>
    <row r="174" spans="1:5" hidden="1" x14ac:dyDescent="0.2">
      <c r="A174" s="23" t="s">
        <v>91</v>
      </c>
      <c r="B174" s="23"/>
      <c r="C174" s="23"/>
      <c r="D174" s="9">
        <v>0</v>
      </c>
      <c r="E174" s="9">
        <v>0</v>
      </c>
    </row>
    <row r="175" spans="1:5" hidden="1" x14ac:dyDescent="0.2">
      <c r="A175" s="23" t="s">
        <v>91</v>
      </c>
      <c r="B175" s="23"/>
      <c r="C175" s="23"/>
      <c r="D175" s="9">
        <v>0</v>
      </c>
      <c r="E175" s="9">
        <v>0</v>
      </c>
    </row>
    <row r="176" spans="1:5" hidden="1" x14ac:dyDescent="0.2">
      <c r="A176" s="23" t="s">
        <v>91</v>
      </c>
      <c r="B176" s="23"/>
      <c r="C176" s="23"/>
      <c r="D176" s="9">
        <v>0</v>
      </c>
      <c r="E176" s="9">
        <v>0</v>
      </c>
    </row>
    <row r="177" spans="1:5" hidden="1" x14ac:dyDescent="0.2">
      <c r="A177" s="23" t="s">
        <v>91</v>
      </c>
      <c r="B177" s="23"/>
      <c r="C177" s="23"/>
      <c r="D177" s="9">
        <v>0</v>
      </c>
      <c r="E177" s="9">
        <v>0</v>
      </c>
    </row>
    <row r="178" spans="1:5" hidden="1" x14ac:dyDescent="0.2">
      <c r="A178" s="23" t="s">
        <v>91</v>
      </c>
      <c r="B178" s="23"/>
      <c r="C178" s="23"/>
      <c r="D178" s="9">
        <v>0</v>
      </c>
      <c r="E178" s="9">
        <v>0</v>
      </c>
    </row>
    <row r="179" spans="1:5" hidden="1" x14ac:dyDescent="0.2">
      <c r="A179" s="23" t="s">
        <v>91</v>
      </c>
      <c r="B179" s="23"/>
      <c r="C179" s="23"/>
      <c r="D179" s="9">
        <v>0</v>
      </c>
      <c r="E179" s="9">
        <v>0</v>
      </c>
    </row>
    <row r="180" spans="1:5" hidden="1" x14ac:dyDescent="0.2">
      <c r="A180" s="23" t="s">
        <v>91</v>
      </c>
      <c r="B180" s="23"/>
      <c r="C180" s="23"/>
      <c r="D180" s="9">
        <v>0</v>
      </c>
      <c r="E180" s="9">
        <v>0</v>
      </c>
    </row>
    <row r="181" spans="1:5" hidden="1" x14ac:dyDescent="0.2">
      <c r="A181" s="23" t="s">
        <v>91</v>
      </c>
      <c r="B181" s="23"/>
      <c r="C181" s="23"/>
      <c r="D181" s="9">
        <v>0</v>
      </c>
      <c r="E181" s="9">
        <v>0</v>
      </c>
    </row>
    <row r="182" spans="1:5" hidden="1" x14ac:dyDescent="0.2">
      <c r="A182" s="23" t="s">
        <v>91</v>
      </c>
      <c r="B182" s="23"/>
      <c r="C182" s="23"/>
      <c r="D182" s="9">
        <v>0</v>
      </c>
      <c r="E182" s="9">
        <v>0</v>
      </c>
    </row>
    <row r="183" spans="1:5" hidden="1" x14ac:dyDescent="0.2">
      <c r="A183" s="23" t="s">
        <v>91</v>
      </c>
      <c r="B183" s="23"/>
      <c r="C183" s="23"/>
      <c r="D183" s="9">
        <v>0</v>
      </c>
      <c r="E183" s="9">
        <v>0</v>
      </c>
    </row>
    <row r="184" spans="1:5" hidden="1" x14ac:dyDescent="0.2">
      <c r="A184" s="23" t="s">
        <v>91</v>
      </c>
      <c r="B184" s="23"/>
      <c r="C184" s="23"/>
      <c r="D184" s="9">
        <v>0</v>
      </c>
      <c r="E184" s="9">
        <v>0</v>
      </c>
    </row>
    <row r="185" spans="1:5" hidden="1" x14ac:dyDescent="0.2">
      <c r="A185" s="23" t="s">
        <v>91</v>
      </c>
      <c r="B185" s="23"/>
      <c r="C185" s="23"/>
      <c r="D185" s="9">
        <v>0</v>
      </c>
      <c r="E185" s="9">
        <v>0</v>
      </c>
    </row>
    <row r="186" spans="1:5" hidden="1" x14ac:dyDescent="0.2">
      <c r="A186" s="23" t="s">
        <v>91</v>
      </c>
      <c r="B186" s="23"/>
      <c r="C186" s="23"/>
      <c r="D186" s="9">
        <v>0</v>
      </c>
      <c r="E186" s="9">
        <v>0</v>
      </c>
    </row>
    <row r="187" spans="1:5" hidden="1" x14ac:dyDescent="0.2">
      <c r="A187" s="23" t="s">
        <v>91</v>
      </c>
      <c r="B187" s="23"/>
      <c r="C187" s="23"/>
      <c r="D187" s="9">
        <v>0</v>
      </c>
      <c r="E187" s="9">
        <v>0</v>
      </c>
    </row>
    <row r="188" spans="1:5" hidden="1" x14ac:dyDescent="0.2">
      <c r="A188" s="23" t="s">
        <v>91</v>
      </c>
      <c r="B188" s="23"/>
      <c r="C188" s="23"/>
      <c r="D188" s="9">
        <v>0</v>
      </c>
      <c r="E188" s="9">
        <v>0</v>
      </c>
    </row>
    <row r="189" spans="1:5" hidden="1" x14ac:dyDescent="0.2">
      <c r="A189" s="23" t="s">
        <v>91</v>
      </c>
      <c r="B189" s="23"/>
      <c r="C189" s="23"/>
      <c r="D189" s="9">
        <v>0</v>
      </c>
      <c r="E189" s="9">
        <v>0</v>
      </c>
    </row>
    <row r="190" spans="1:5" hidden="1" x14ac:dyDescent="0.2">
      <c r="A190" s="23" t="s">
        <v>91</v>
      </c>
      <c r="B190" s="23"/>
      <c r="C190" s="23"/>
      <c r="D190" s="9">
        <v>0</v>
      </c>
      <c r="E190" s="9">
        <v>0</v>
      </c>
    </row>
    <row r="191" spans="1:5" hidden="1" x14ac:dyDescent="0.2">
      <c r="A191" s="23" t="s">
        <v>91</v>
      </c>
      <c r="B191" s="23"/>
      <c r="C191" s="23"/>
      <c r="D191" s="9">
        <v>0</v>
      </c>
      <c r="E191" s="9">
        <v>0</v>
      </c>
    </row>
    <row r="192" spans="1:5" hidden="1" x14ac:dyDescent="0.2">
      <c r="A192" s="23" t="s">
        <v>91</v>
      </c>
      <c r="B192" s="23"/>
      <c r="C192" s="23"/>
      <c r="D192" s="9">
        <v>0</v>
      </c>
      <c r="E192" s="9">
        <v>0</v>
      </c>
    </row>
    <row r="193" spans="1:5" hidden="1" x14ac:dyDescent="0.2">
      <c r="A193" s="23" t="s">
        <v>91</v>
      </c>
      <c r="B193" s="23"/>
      <c r="C193" s="23"/>
      <c r="D193" s="9">
        <v>0</v>
      </c>
      <c r="E193" s="9">
        <v>0</v>
      </c>
    </row>
    <row r="194" spans="1:5" hidden="1" x14ac:dyDescent="0.2">
      <c r="A194" s="23" t="s">
        <v>91</v>
      </c>
      <c r="B194" s="23"/>
      <c r="C194" s="23"/>
      <c r="D194" s="9">
        <v>0</v>
      </c>
      <c r="E194" s="9">
        <v>0</v>
      </c>
    </row>
    <row r="195" spans="1:5" hidden="1" x14ac:dyDescent="0.2">
      <c r="A195" s="23" t="s">
        <v>91</v>
      </c>
      <c r="B195" s="23"/>
      <c r="C195" s="23"/>
      <c r="D195" s="9">
        <v>0</v>
      </c>
      <c r="E195" s="9">
        <v>0</v>
      </c>
    </row>
    <row r="196" spans="1:5" hidden="1" x14ac:dyDescent="0.2">
      <c r="A196" s="23" t="s">
        <v>91</v>
      </c>
      <c r="B196" s="23"/>
      <c r="C196" s="23"/>
      <c r="D196" s="9">
        <v>0</v>
      </c>
      <c r="E196" s="9">
        <v>0</v>
      </c>
    </row>
    <row r="197" spans="1:5" hidden="1" x14ac:dyDescent="0.2">
      <c r="A197" s="23" t="s">
        <v>91</v>
      </c>
      <c r="B197" s="23"/>
      <c r="C197" s="23"/>
      <c r="D197" s="9">
        <v>0</v>
      </c>
      <c r="E197" s="9">
        <v>0</v>
      </c>
    </row>
    <row r="198" spans="1:5" hidden="1" x14ac:dyDescent="0.2">
      <c r="A198" s="23" t="s">
        <v>91</v>
      </c>
      <c r="B198" s="23"/>
      <c r="C198" s="23"/>
      <c r="D198" s="9">
        <v>0</v>
      </c>
      <c r="E198" s="9">
        <v>0</v>
      </c>
    </row>
    <row r="199" spans="1:5" hidden="1" x14ac:dyDescent="0.2">
      <c r="A199" s="23" t="s">
        <v>91</v>
      </c>
      <c r="B199" s="23"/>
      <c r="C199" s="23"/>
      <c r="D199" s="9">
        <v>0</v>
      </c>
      <c r="E199" s="9">
        <v>0</v>
      </c>
    </row>
    <row r="200" spans="1:5" hidden="1" x14ac:dyDescent="0.2">
      <c r="A200" s="23" t="s">
        <v>91</v>
      </c>
      <c r="B200" s="23"/>
      <c r="C200" s="23"/>
      <c r="D200" s="9">
        <v>0</v>
      </c>
      <c r="E200" s="9">
        <v>0</v>
      </c>
    </row>
    <row r="201" spans="1:5" hidden="1" x14ac:dyDescent="0.2">
      <c r="A201" s="23" t="s">
        <v>91</v>
      </c>
      <c r="B201" s="23"/>
      <c r="C201" s="23"/>
      <c r="D201" s="9">
        <v>0</v>
      </c>
      <c r="E201" s="9">
        <v>0</v>
      </c>
    </row>
    <row r="202" spans="1:5" hidden="1" x14ac:dyDescent="0.2">
      <c r="A202" s="23" t="s">
        <v>91</v>
      </c>
      <c r="B202" s="23"/>
      <c r="C202" s="23"/>
      <c r="D202" s="9">
        <v>0</v>
      </c>
      <c r="E202" s="9">
        <v>0</v>
      </c>
    </row>
    <row r="203" spans="1:5" hidden="1" x14ac:dyDescent="0.2">
      <c r="A203" s="23" t="s">
        <v>91</v>
      </c>
      <c r="B203" s="23"/>
      <c r="C203" s="23"/>
      <c r="D203" s="9">
        <v>0</v>
      </c>
      <c r="E203" s="9">
        <v>0</v>
      </c>
    </row>
    <row r="204" spans="1:5" hidden="1" x14ac:dyDescent="0.2">
      <c r="A204" s="23" t="s">
        <v>91</v>
      </c>
      <c r="B204" s="23"/>
      <c r="C204" s="23"/>
      <c r="D204" s="9">
        <v>0</v>
      </c>
      <c r="E204" s="9">
        <v>0</v>
      </c>
    </row>
    <row r="205" spans="1:5" hidden="1" x14ac:dyDescent="0.2">
      <c r="A205" s="23" t="s">
        <v>91</v>
      </c>
      <c r="B205" s="23"/>
      <c r="C205" s="23"/>
      <c r="D205" s="9">
        <v>0</v>
      </c>
      <c r="E205" s="9">
        <v>0</v>
      </c>
    </row>
    <row r="206" spans="1:5" hidden="1" x14ac:dyDescent="0.2">
      <c r="A206" s="23" t="s">
        <v>91</v>
      </c>
      <c r="B206" s="23"/>
      <c r="C206" s="23"/>
      <c r="D206" s="9">
        <v>0</v>
      </c>
      <c r="E206" s="9">
        <v>0</v>
      </c>
    </row>
    <row r="207" spans="1:5" hidden="1" x14ac:dyDescent="0.2">
      <c r="A207" s="23" t="s">
        <v>91</v>
      </c>
      <c r="B207" s="23"/>
      <c r="C207" s="23"/>
      <c r="D207" s="9">
        <v>0</v>
      </c>
      <c r="E207" s="9">
        <v>0</v>
      </c>
    </row>
    <row r="208" spans="1:5" hidden="1" x14ac:dyDescent="0.2">
      <c r="A208" s="23" t="s">
        <v>91</v>
      </c>
      <c r="B208" s="23"/>
      <c r="C208" s="23"/>
      <c r="D208" s="9">
        <v>0</v>
      </c>
      <c r="E208" s="9">
        <v>0</v>
      </c>
    </row>
    <row r="209" spans="1:5" hidden="1" x14ac:dyDescent="0.2">
      <c r="A209" s="23" t="s">
        <v>91</v>
      </c>
      <c r="B209" s="23"/>
      <c r="C209" s="23"/>
      <c r="D209" s="9">
        <v>0</v>
      </c>
      <c r="E209" s="9">
        <v>0</v>
      </c>
    </row>
    <row r="210" spans="1:5" hidden="1" x14ac:dyDescent="0.2">
      <c r="A210" s="23" t="s">
        <v>91</v>
      </c>
      <c r="B210" s="23"/>
      <c r="C210" s="23"/>
      <c r="D210" s="9">
        <v>0</v>
      </c>
      <c r="E210" s="9">
        <v>0</v>
      </c>
    </row>
    <row r="211" spans="1:5" hidden="1" x14ac:dyDescent="0.2">
      <c r="A211" s="23" t="s">
        <v>91</v>
      </c>
      <c r="B211" s="23"/>
      <c r="C211" s="23"/>
      <c r="D211" s="9">
        <v>0</v>
      </c>
      <c r="E211" s="9">
        <v>0</v>
      </c>
    </row>
    <row r="212" spans="1:5" hidden="1" x14ac:dyDescent="0.2">
      <c r="A212" s="23" t="s">
        <v>91</v>
      </c>
      <c r="B212" s="23"/>
      <c r="C212" s="23"/>
      <c r="D212" s="9">
        <v>0</v>
      </c>
      <c r="E212" s="9">
        <v>0</v>
      </c>
    </row>
    <row r="213" spans="1:5" hidden="1" x14ac:dyDescent="0.2">
      <c r="A213" s="23" t="s">
        <v>91</v>
      </c>
      <c r="B213" s="23"/>
      <c r="C213" s="23"/>
      <c r="D213" s="9">
        <v>0</v>
      </c>
      <c r="E213" s="9">
        <v>0</v>
      </c>
    </row>
    <row r="214" spans="1:5" hidden="1" x14ac:dyDescent="0.2">
      <c r="A214" s="23" t="s">
        <v>91</v>
      </c>
      <c r="B214" s="23"/>
      <c r="C214" s="23"/>
      <c r="D214" s="9">
        <v>0</v>
      </c>
      <c r="E214" s="9">
        <v>0</v>
      </c>
    </row>
    <row r="215" spans="1:5" hidden="1" x14ac:dyDescent="0.2">
      <c r="A215" s="23" t="s">
        <v>91</v>
      </c>
      <c r="B215" s="23"/>
      <c r="C215" s="23"/>
      <c r="D215" s="9">
        <v>0</v>
      </c>
      <c r="E215" s="9">
        <v>0</v>
      </c>
    </row>
    <row r="216" spans="1:5" hidden="1" x14ac:dyDescent="0.2">
      <c r="A216" s="23" t="s">
        <v>91</v>
      </c>
      <c r="B216" s="23"/>
      <c r="C216" s="23"/>
      <c r="D216" s="9">
        <v>0</v>
      </c>
      <c r="E216" s="9">
        <v>0</v>
      </c>
    </row>
    <row r="217" spans="1:5" hidden="1" x14ac:dyDescent="0.2">
      <c r="A217" s="23" t="s">
        <v>91</v>
      </c>
      <c r="B217" s="23"/>
      <c r="C217" s="23"/>
      <c r="D217" s="9">
        <v>0</v>
      </c>
      <c r="E217" s="9">
        <v>0</v>
      </c>
    </row>
    <row r="218" spans="1:5" hidden="1" x14ac:dyDescent="0.2">
      <c r="A218" s="23" t="s">
        <v>91</v>
      </c>
      <c r="B218" s="23"/>
      <c r="C218" s="23"/>
      <c r="D218" s="9">
        <v>0</v>
      </c>
      <c r="E218" s="9">
        <v>0</v>
      </c>
    </row>
    <row r="219" spans="1:5" hidden="1" x14ac:dyDescent="0.2">
      <c r="A219" s="23" t="s">
        <v>91</v>
      </c>
      <c r="B219" s="23"/>
      <c r="C219" s="23"/>
      <c r="D219" s="9">
        <v>0</v>
      </c>
      <c r="E219" s="9">
        <v>0</v>
      </c>
    </row>
    <row r="220" spans="1:5" hidden="1" x14ac:dyDescent="0.2">
      <c r="A220" s="23" t="s">
        <v>91</v>
      </c>
      <c r="B220" s="23"/>
      <c r="C220" s="23"/>
      <c r="D220" s="9">
        <v>0</v>
      </c>
      <c r="E220" s="9">
        <v>0</v>
      </c>
    </row>
    <row r="221" spans="1:5" hidden="1" x14ac:dyDescent="0.2">
      <c r="A221" s="23" t="s">
        <v>91</v>
      </c>
      <c r="B221" s="23"/>
      <c r="C221" s="23"/>
      <c r="D221" s="9">
        <v>0</v>
      </c>
      <c r="E221" s="9">
        <v>0</v>
      </c>
    </row>
    <row r="222" spans="1:5" hidden="1" x14ac:dyDescent="0.2">
      <c r="A222" s="23" t="s">
        <v>91</v>
      </c>
      <c r="B222" s="23"/>
      <c r="C222" s="23"/>
      <c r="D222" s="9">
        <v>0</v>
      </c>
      <c r="E222" s="9">
        <v>0</v>
      </c>
    </row>
    <row r="223" spans="1:5" hidden="1" x14ac:dyDescent="0.2">
      <c r="A223" s="23" t="s">
        <v>91</v>
      </c>
      <c r="B223" s="23"/>
      <c r="C223" s="23"/>
      <c r="D223" s="9">
        <v>0</v>
      </c>
      <c r="E223" s="9">
        <v>0</v>
      </c>
    </row>
    <row r="224" spans="1:5" hidden="1" x14ac:dyDescent="0.2">
      <c r="A224" s="23" t="s">
        <v>91</v>
      </c>
      <c r="B224" s="23"/>
      <c r="C224" s="23"/>
      <c r="D224" s="9">
        <v>0</v>
      </c>
      <c r="E224" s="9">
        <v>0</v>
      </c>
    </row>
    <row r="225" spans="1:5" hidden="1" x14ac:dyDescent="0.2">
      <c r="A225" s="23" t="s">
        <v>91</v>
      </c>
      <c r="B225" s="23"/>
      <c r="C225" s="23"/>
      <c r="D225" s="9">
        <v>0</v>
      </c>
      <c r="E225" s="9">
        <v>0</v>
      </c>
    </row>
    <row r="226" spans="1:5" hidden="1" x14ac:dyDescent="0.2">
      <c r="A226" s="23" t="s">
        <v>91</v>
      </c>
      <c r="B226" s="23"/>
      <c r="C226" s="23"/>
      <c r="D226" s="9">
        <v>0</v>
      </c>
      <c r="E226" s="9">
        <v>0</v>
      </c>
    </row>
    <row r="227" spans="1:5" hidden="1" x14ac:dyDescent="0.2">
      <c r="A227" s="23" t="s">
        <v>91</v>
      </c>
      <c r="B227" s="23"/>
      <c r="C227" s="23"/>
      <c r="D227" s="9">
        <v>0</v>
      </c>
      <c r="E227" s="9">
        <v>0</v>
      </c>
    </row>
    <row r="228" spans="1:5" hidden="1" x14ac:dyDescent="0.2">
      <c r="A228" s="23" t="s">
        <v>91</v>
      </c>
      <c r="B228" s="23"/>
      <c r="C228" s="23"/>
      <c r="D228" s="9">
        <v>0</v>
      </c>
      <c r="E228" s="9">
        <v>0</v>
      </c>
    </row>
    <row r="229" spans="1:5" hidden="1" x14ac:dyDescent="0.2">
      <c r="A229" s="23" t="s">
        <v>91</v>
      </c>
      <c r="B229" s="23"/>
      <c r="C229" s="23"/>
      <c r="D229" s="9">
        <v>0</v>
      </c>
      <c r="E229" s="9">
        <v>0</v>
      </c>
    </row>
    <row r="230" spans="1:5" x14ac:dyDescent="0.2">
      <c r="D230" s="110"/>
    </row>
    <row r="231" spans="1:5" x14ac:dyDescent="0.2">
      <c r="D231" s="110"/>
      <c r="E231" s="98"/>
    </row>
  </sheetData>
  <sheetProtection selectLockedCells="1" selectUnlockedCells="1"/>
  <mergeCells count="10">
    <mergeCell ref="A8:A9"/>
    <mergeCell ref="D8:E8"/>
    <mergeCell ref="B8:B9"/>
    <mergeCell ref="C8:C9"/>
    <mergeCell ref="F8:G8"/>
    <mergeCell ref="A1:G1"/>
    <mergeCell ref="A2:G2"/>
    <mergeCell ref="A3:G3"/>
    <mergeCell ref="A4:G4"/>
    <mergeCell ref="A6:G6"/>
  </mergeCells>
  <pageMargins left="0.39370078740157483" right="0.39370078740157483" top="0.59055118110236227" bottom="0.59055118110236227" header="0" footer="0"/>
  <pageSetup paperSize="9" scale="98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</vt:lpstr>
      <vt:lpstr>3</vt:lpstr>
      <vt:lpstr>4</vt:lpstr>
      <vt:lpstr>'2'!Область_печати</vt:lpstr>
      <vt:lpstr>'3'!Область_печати</vt:lpstr>
      <vt:lpstr>'4'!Область_печати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2024-03-13T12:18:00Z</cp:lastPrinted>
  <dcterms:created xsi:type="dcterms:W3CDTF">2016-12-23T12:59:32Z</dcterms:created>
  <dcterms:modified xsi:type="dcterms:W3CDTF">2024-03-15T12:20:35Z</dcterms:modified>
</cp:coreProperties>
</file>