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90" windowWidth="15510" windowHeight="9495"/>
  </bookViews>
  <sheets>
    <sheet name="Ведом" sheetId="1" r:id="rId1"/>
    <sheet name="Функц" sheetId="2" r:id="rId2"/>
    <sheet name="ЦСР" sheetId="7" r:id="rId3"/>
  </sheets>
  <externalReferences>
    <externalReference r:id="rId4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Ведом!$A$1:$H$507</definedName>
    <definedName name="_xlnm.Print_Area" localSheetId="1">Функц!$A$1:$E$152</definedName>
    <definedName name="_xlnm.Print_Area" localSheetId="2">ЦСР!$A$1:$F$230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D112" i="7" l="1"/>
  <c r="D90" i="7"/>
  <c r="D92" i="7"/>
  <c r="F318" i="1"/>
  <c r="F304" i="1"/>
  <c r="F235" i="1"/>
  <c r="D72" i="7" l="1"/>
  <c r="D71" i="7" s="1"/>
  <c r="D70" i="7" s="1"/>
  <c r="D133" i="7" l="1"/>
  <c r="E16" i="7"/>
  <c r="D16" i="7"/>
  <c r="E30" i="7"/>
  <c r="D30" i="7"/>
  <c r="G167" i="1"/>
  <c r="G166" i="1" s="1"/>
  <c r="F167" i="1"/>
  <c r="F166" i="1" s="1"/>
  <c r="F47" i="1"/>
  <c r="F46" i="1" s="1"/>
  <c r="F44" i="1"/>
  <c r="F43" i="1" s="1"/>
  <c r="F42" i="1" l="1"/>
  <c r="G135" i="1" l="1"/>
  <c r="G134" i="1" s="1"/>
  <c r="G133" i="1" s="1"/>
  <c r="D65" i="2" s="1"/>
  <c r="D64" i="2" s="1"/>
  <c r="E119" i="7" l="1"/>
  <c r="D119" i="7"/>
  <c r="E109" i="7" l="1"/>
  <c r="D109" i="7"/>
  <c r="D77" i="7"/>
  <c r="E28" i="7" l="1"/>
  <c r="D28" i="7"/>
  <c r="F135" i="1" l="1"/>
  <c r="F134" i="1" s="1"/>
  <c r="F133" i="1" s="1"/>
  <c r="C65" i="2" s="1"/>
  <c r="C64" i="2" s="1"/>
  <c r="E94" i="7" l="1"/>
  <c r="E93" i="7" s="1"/>
  <c r="D94" i="7"/>
  <c r="D93" i="7" s="1"/>
  <c r="G327" i="1" l="1"/>
  <c r="D69" i="7" l="1"/>
  <c r="E69" i="7"/>
  <c r="E68" i="7" s="1"/>
  <c r="G409" i="1"/>
  <c r="G113" i="1"/>
  <c r="G112" i="1" s="1"/>
  <c r="F113" i="1"/>
  <c r="F112" i="1" s="1"/>
  <c r="F263" i="1" l="1"/>
  <c r="F262" i="1" s="1"/>
  <c r="D68" i="7" l="1"/>
  <c r="G240" i="1" l="1"/>
  <c r="F36" i="1" l="1"/>
  <c r="F316" i="1" l="1"/>
  <c r="F315" i="1" s="1"/>
  <c r="E126" i="7" l="1"/>
  <c r="E125" i="7" s="1"/>
  <c r="D126" i="7"/>
  <c r="G378" i="1"/>
  <c r="F378" i="1"/>
  <c r="G213" i="1" l="1"/>
  <c r="G207" i="1" s="1"/>
  <c r="G345" i="1"/>
  <c r="G344" i="1" s="1"/>
  <c r="G231" i="1" l="1"/>
  <c r="G225" i="1" s="1"/>
  <c r="G246" i="1" l="1"/>
  <c r="G245" i="1" s="1"/>
  <c r="G244" i="1" s="1"/>
  <c r="F246" i="1"/>
  <c r="F245" i="1" s="1"/>
  <c r="F244" i="1" s="1"/>
  <c r="G325" i="1" l="1"/>
  <c r="G242" i="1"/>
  <c r="F325" i="1" l="1"/>
  <c r="F177" i="1"/>
  <c r="G177" i="1"/>
  <c r="G170" i="1" l="1"/>
  <c r="E121" i="7" l="1"/>
  <c r="D121" i="7"/>
  <c r="D127" i="7" l="1"/>
  <c r="D125" i="7" s="1"/>
  <c r="G348" i="1"/>
  <c r="F351" i="1"/>
  <c r="D142" i="7"/>
  <c r="D141" i="7" s="1"/>
  <c r="F500" i="1"/>
  <c r="F292" i="1" l="1"/>
  <c r="E124" i="7" l="1"/>
  <c r="D124" i="7"/>
  <c r="G347" i="1"/>
  <c r="F348" i="1"/>
  <c r="F347" i="1" s="1"/>
  <c r="D120" i="7" l="1"/>
  <c r="E120" i="7"/>
  <c r="D140" i="7"/>
  <c r="G495" i="1" l="1"/>
  <c r="G494" i="1" s="1"/>
  <c r="G493" i="1" s="1"/>
  <c r="F498" i="1"/>
  <c r="E131" i="7" l="1"/>
  <c r="D135" i="7"/>
  <c r="D132" i="7"/>
  <c r="E103" i="7"/>
  <c r="D103" i="7"/>
  <c r="E101" i="7"/>
  <c r="D101" i="7"/>
  <c r="G400" i="1"/>
  <c r="G399" i="1" s="1"/>
  <c r="F400" i="1"/>
  <c r="F399" i="1" s="1"/>
  <c r="F242" i="1" l="1"/>
  <c r="F240" i="1"/>
  <c r="G239" i="1" l="1"/>
  <c r="F239" i="1"/>
  <c r="D138" i="7"/>
  <c r="F496" i="1" l="1"/>
  <c r="F495" i="1" s="1"/>
  <c r="F494" i="1" l="1"/>
  <c r="F493" i="1" s="1"/>
  <c r="E29" i="7" l="1"/>
  <c r="D29" i="7"/>
  <c r="G169" i="1" l="1"/>
  <c r="G165" i="1" s="1"/>
  <c r="F170" i="1"/>
  <c r="F169" i="1" s="1"/>
  <c r="F165" i="1" s="1"/>
  <c r="D82" i="2" l="1"/>
  <c r="C82" i="2"/>
  <c r="F81" i="1"/>
  <c r="D134" i="7" l="1"/>
  <c r="D131" i="7" s="1"/>
  <c r="F163" i="1"/>
  <c r="F162" i="1" s="1"/>
  <c r="D139" i="7" l="1"/>
  <c r="D137" i="7"/>
  <c r="D136" i="7" l="1"/>
  <c r="F83" i="1"/>
  <c r="E87" i="7" l="1"/>
  <c r="F345" i="1"/>
  <c r="F344" i="1" s="1"/>
  <c r="G376" i="1"/>
  <c r="F376" i="1"/>
  <c r="G375" i="1" l="1"/>
  <c r="E123" i="7" s="1"/>
  <c r="E122" i="7" s="1"/>
  <c r="F375" i="1"/>
  <c r="D123" i="7" s="1"/>
  <c r="G94" i="1"/>
  <c r="G87" i="1" s="1"/>
  <c r="G374" i="1" l="1"/>
  <c r="D50" i="2" s="1"/>
  <c r="F374" i="1"/>
  <c r="C50" i="2" s="1"/>
  <c r="G160" i="1"/>
  <c r="G154" i="1" s="1"/>
  <c r="G153" i="1" s="1"/>
  <c r="G455" i="1" l="1"/>
  <c r="G454" i="1" s="1"/>
  <c r="G453" i="1" s="1"/>
  <c r="F455" i="1"/>
  <c r="F454" i="1" s="1"/>
  <c r="F453" i="1" s="1"/>
  <c r="C77" i="2" l="1"/>
  <c r="D77" i="2"/>
  <c r="G217" i="1"/>
  <c r="G216" i="1" s="1"/>
  <c r="G215" i="1" s="1"/>
  <c r="G206" i="1" s="1"/>
  <c r="F216" i="1"/>
  <c r="F215" i="1" s="1"/>
  <c r="E89" i="7" l="1"/>
  <c r="D89" i="7"/>
  <c r="E96" i="7"/>
  <c r="D96" i="7"/>
  <c r="G122" i="1" l="1"/>
  <c r="E32" i="7" l="1"/>
  <c r="E31" i="7" s="1"/>
  <c r="D32" i="7"/>
  <c r="D31" i="7" s="1"/>
  <c r="G144" i="1"/>
  <c r="G66" i="1"/>
  <c r="G63" i="1" s="1"/>
  <c r="G62" i="1" s="1"/>
  <c r="D140" i="2" l="1"/>
  <c r="G15" i="1"/>
  <c r="G181" i="1"/>
  <c r="G180" i="1" s="1"/>
  <c r="G179" i="1" s="1"/>
  <c r="D111" i="2" s="1"/>
  <c r="F38" i="1" l="1"/>
  <c r="G372" i="1" l="1"/>
  <c r="G371" i="1" s="1"/>
  <c r="G367" i="1" s="1"/>
  <c r="F372" i="1"/>
  <c r="F371" i="1" s="1"/>
  <c r="F85" i="1"/>
  <c r="F76" i="1" s="1"/>
  <c r="D19" i="7" l="1"/>
  <c r="D18" i="7"/>
  <c r="E84" i="7" l="1"/>
  <c r="E83" i="7" s="1"/>
  <c r="C83" i="7"/>
  <c r="B83" i="7"/>
  <c r="A83" i="7"/>
  <c r="A84" i="7"/>
  <c r="B84" i="7"/>
  <c r="C84" i="7"/>
  <c r="D84" i="7"/>
  <c r="D83" i="7" s="1"/>
  <c r="F369" i="1" l="1"/>
  <c r="F368" i="1" s="1"/>
  <c r="F367" i="1" s="1"/>
  <c r="C74" i="2" l="1"/>
  <c r="C73" i="2" s="1"/>
  <c r="C72" i="2" s="1"/>
  <c r="C69" i="2" s="1"/>
  <c r="C68" i="2" s="1"/>
  <c r="E118" i="7" l="1"/>
  <c r="E117" i="7" s="1"/>
  <c r="D118" i="7"/>
  <c r="D117" i="7" s="1"/>
  <c r="E106" i="7"/>
  <c r="E105" i="7" s="1"/>
  <c r="E104" i="7" s="1"/>
  <c r="D106" i="7"/>
  <c r="D105" i="7" s="1"/>
  <c r="D104" i="7" s="1"/>
  <c r="B107" i="7"/>
  <c r="D51" i="2"/>
  <c r="C51" i="2"/>
  <c r="G131" i="1" l="1"/>
  <c r="G130" i="1" s="1"/>
  <c r="G129" i="1" s="1"/>
  <c r="D130" i="7" l="1"/>
  <c r="D129" i="7" s="1"/>
  <c r="D128" i="7" s="1"/>
  <c r="F24" i="1" l="1"/>
  <c r="F120" i="1"/>
  <c r="G120" i="1"/>
  <c r="F397" i="1" l="1"/>
  <c r="F396" i="1" s="1"/>
  <c r="F327" i="1" l="1"/>
  <c r="E145" i="7"/>
  <c r="E144" i="7" s="1"/>
  <c r="E143" i="7" s="1"/>
  <c r="E148" i="7"/>
  <c r="E147" i="7" s="1"/>
  <c r="E146" i="7" s="1"/>
  <c r="E150" i="7"/>
  <c r="E149" i="7" s="1"/>
  <c r="E154" i="7"/>
  <c r="E153" i="7" s="1"/>
  <c r="E152" i="7" s="1"/>
  <c r="E14" i="7"/>
  <c r="E13" i="7" s="1"/>
  <c r="E15" i="7"/>
  <c r="E23" i="7"/>
  <c r="E22" i="7" s="1"/>
  <c r="E18" i="7"/>
  <c r="E19" i="7"/>
  <c r="E21" i="7"/>
  <c r="E20" i="7" s="1"/>
  <c r="E26" i="7"/>
  <c r="E25" i="7" s="1"/>
  <c r="E27" i="7"/>
  <c r="E34" i="7"/>
  <c r="E33" i="7" s="1"/>
  <c r="E37" i="7"/>
  <c r="E36" i="7" s="1"/>
  <c r="E39" i="7"/>
  <c r="E38" i="7" s="1"/>
  <c r="E41" i="7"/>
  <c r="E40" i="7" s="1"/>
  <c r="E44" i="7"/>
  <c r="E43" i="7" s="1"/>
  <c r="E42" i="7" s="1"/>
  <c r="E47" i="7"/>
  <c r="E46" i="7" s="1"/>
  <c r="E45" i="7" s="1"/>
  <c r="E53" i="7"/>
  <c r="E52" i="7" s="1"/>
  <c r="E51" i="7" s="1"/>
  <c r="E56" i="7"/>
  <c r="E55" i="7" s="1"/>
  <c r="E54" i="7" s="1"/>
  <c r="E58" i="7"/>
  <c r="E57" i="7" s="1"/>
  <c r="E61" i="7"/>
  <c r="E60" i="7" s="1"/>
  <c r="E59" i="7" s="1"/>
  <c r="E64" i="7"/>
  <c r="E63" i="7" s="1"/>
  <c r="E62" i="7" s="1"/>
  <c r="E67" i="7"/>
  <c r="E66" i="7" s="1"/>
  <c r="E65" i="7" s="1"/>
  <c r="E75" i="7"/>
  <c r="E74" i="7" s="1"/>
  <c r="E77" i="7"/>
  <c r="E76" i="7" s="1"/>
  <c r="E79" i="7"/>
  <c r="E78" i="7" s="1"/>
  <c r="E82" i="7"/>
  <c r="E81" i="7" s="1"/>
  <c r="E80" i="7" s="1"/>
  <c r="E86" i="7"/>
  <c r="E88" i="7"/>
  <c r="E91" i="7"/>
  <c r="E90" i="7" s="1"/>
  <c r="E97" i="7"/>
  <c r="E95" i="7" s="1"/>
  <c r="E100" i="7"/>
  <c r="E102" i="7"/>
  <c r="E108" i="7"/>
  <c r="E107" i="7" s="1"/>
  <c r="E113" i="7"/>
  <c r="E111" i="7" s="1"/>
  <c r="E110" i="7" s="1"/>
  <c r="E116" i="7"/>
  <c r="E115" i="7" s="1"/>
  <c r="E114" i="7" s="1"/>
  <c r="D47" i="7"/>
  <c r="D97" i="7"/>
  <c r="D95" i="7" s="1"/>
  <c r="D91" i="7"/>
  <c r="E85" i="7" l="1"/>
  <c r="E24" i="7"/>
  <c r="E17" i="7"/>
  <c r="E12" i="7" s="1"/>
  <c r="E73" i="7"/>
  <c r="E35" i="7"/>
  <c r="E98" i="7"/>
  <c r="D154" i="7" l="1"/>
  <c r="D153" i="7" s="1"/>
  <c r="D152" i="7" s="1"/>
  <c r="D150" i="7"/>
  <c r="D149" i="7" s="1"/>
  <c r="D148" i="7"/>
  <c r="D147" i="7" s="1"/>
  <c r="D146" i="7" s="1"/>
  <c r="D145" i="7"/>
  <c r="D144" i="7" s="1"/>
  <c r="D143" i="7" s="1"/>
  <c r="D76" i="7"/>
  <c r="D79" i="7"/>
  <c r="D78" i="7" s="1"/>
  <c r="D75" i="7"/>
  <c r="D74" i="7" s="1"/>
  <c r="D113" i="7"/>
  <c r="D116" i="7"/>
  <c r="D115" i="7" s="1"/>
  <c r="D114" i="7" s="1"/>
  <c r="D108" i="7"/>
  <c r="D107" i="7" s="1"/>
  <c r="D61" i="7"/>
  <c r="D60" i="7" s="1"/>
  <c r="D59" i="7" s="1"/>
  <c r="D64" i="7"/>
  <c r="D63" i="7" s="1"/>
  <c r="D62" i="7" s="1"/>
  <c r="D82" i="7"/>
  <c r="D81" i="7" s="1"/>
  <c r="D80" i="7" s="1"/>
  <c r="D102" i="7"/>
  <c r="D100" i="7"/>
  <c r="D88" i="7"/>
  <c r="D67" i="7"/>
  <c r="D66" i="7" s="1"/>
  <c r="D65" i="7" s="1"/>
  <c r="D56" i="7"/>
  <c r="D55" i="7" s="1"/>
  <c r="D54" i="7" s="1"/>
  <c r="D53" i="7"/>
  <c r="D52" i="7" s="1"/>
  <c r="D51" i="7" s="1"/>
  <c r="D46" i="7"/>
  <c r="D45" i="7" s="1"/>
  <c r="D44" i="7"/>
  <c r="D43" i="7" s="1"/>
  <c r="D42" i="7" s="1"/>
  <c r="D58" i="7"/>
  <c r="D57" i="7" s="1"/>
  <c r="D41" i="7"/>
  <c r="D40" i="7" s="1"/>
  <c r="D39" i="7"/>
  <c r="D38" i="7" s="1"/>
  <c r="D37" i="7"/>
  <c r="D36" i="7" s="1"/>
  <c r="D27" i="7"/>
  <c r="D34" i="7"/>
  <c r="D33" i="7" s="1"/>
  <c r="D26" i="7"/>
  <c r="D25" i="7" s="1"/>
  <c r="D23" i="7"/>
  <c r="D22" i="7" s="1"/>
  <c r="D15" i="7"/>
  <c r="D14" i="7"/>
  <c r="D13" i="7" s="1"/>
  <c r="D21" i="7"/>
  <c r="D20" i="7" s="1"/>
  <c r="B114" i="7"/>
  <c r="B110" i="7"/>
  <c r="B85" i="7"/>
  <c r="B80" i="7"/>
  <c r="B73" i="7"/>
  <c r="B65" i="7"/>
  <c r="B62" i="7"/>
  <c r="B59" i="7"/>
  <c r="B54" i="7"/>
  <c r="B51" i="7"/>
  <c r="B48" i="7"/>
  <c r="B45" i="7"/>
  <c r="B42" i="7"/>
  <c r="B35" i="7"/>
  <c r="B24" i="7"/>
  <c r="B12" i="7"/>
  <c r="G271" i="1"/>
  <c r="G275" i="1"/>
  <c r="G273" i="1"/>
  <c r="G192" i="1"/>
  <c r="G191" i="1" s="1"/>
  <c r="D111" i="7" l="1"/>
  <c r="D110" i="7" s="1"/>
  <c r="D24" i="7"/>
  <c r="D35" i="7"/>
  <c r="D98" i="7"/>
  <c r="D73" i="7"/>
  <c r="D17" i="7"/>
  <c r="D12" i="7" s="1"/>
  <c r="G265" i="1"/>
  <c r="G261" i="1" s="1"/>
  <c r="G138" i="1"/>
  <c r="G137" i="1" s="1"/>
  <c r="G75" i="1"/>
  <c r="G381" i="1"/>
  <c r="G380" i="1" s="1"/>
  <c r="G403" i="1"/>
  <c r="G402" i="1" s="1"/>
  <c r="D27" i="2" l="1"/>
  <c r="G176" i="1"/>
  <c r="F176" i="1"/>
  <c r="G174" i="1" l="1"/>
  <c r="G173" i="1" s="1"/>
  <c r="G172" i="1" s="1"/>
  <c r="F174" i="1"/>
  <c r="F173" i="1" s="1"/>
  <c r="F172" i="1" s="1"/>
  <c r="D39" i="2"/>
  <c r="D141" i="2"/>
  <c r="D38" i="2"/>
  <c r="D26" i="2"/>
  <c r="D19" i="2"/>
  <c r="D16" i="2"/>
  <c r="G451" i="1" l="1"/>
  <c r="G450" i="1" s="1"/>
  <c r="F451" i="1"/>
  <c r="F450" i="1" s="1"/>
  <c r="F449" i="1" s="1"/>
  <c r="G449" i="1" l="1"/>
  <c r="G448" i="1" s="1"/>
  <c r="F448" i="1"/>
  <c r="A114" i="7" l="1"/>
  <c r="D110" i="2" l="1"/>
  <c r="F409" i="1" l="1"/>
  <c r="F403" i="1" s="1"/>
  <c r="F342" i="1"/>
  <c r="G342" i="1"/>
  <c r="G319" i="1" s="1"/>
  <c r="G318" i="1" s="1"/>
  <c r="C119" i="2" l="1"/>
  <c r="C118" i="2" s="1"/>
  <c r="C117" i="2" s="1"/>
  <c r="C116" i="2" s="1"/>
  <c r="F189" i="1"/>
  <c r="F188" i="1" s="1"/>
  <c r="F187" i="1" s="1"/>
  <c r="B114" i="2" l="1"/>
  <c r="B115" i="2"/>
  <c r="A111" i="2"/>
  <c r="A115" i="2"/>
  <c r="D115" i="2"/>
  <c r="D114" i="2" s="1"/>
  <c r="C115" i="2"/>
  <c r="C114" i="2" s="1"/>
  <c r="C32" i="2"/>
  <c r="G185" i="1"/>
  <c r="F185" i="1"/>
  <c r="F184" i="1" s="1"/>
  <c r="F183" i="1" s="1"/>
  <c r="F313" i="1"/>
  <c r="F312" i="1" s="1"/>
  <c r="F311" i="1" s="1"/>
  <c r="C113" i="2" l="1"/>
  <c r="C112" i="2" s="1"/>
  <c r="D113" i="2"/>
  <c r="D112" i="2" s="1"/>
  <c r="G183" i="1"/>
  <c r="G184" i="1"/>
  <c r="F181" i="1" l="1"/>
  <c r="F180" i="1" s="1"/>
  <c r="F179" i="1" s="1"/>
  <c r="C111" i="2" l="1"/>
  <c r="F303" i="1" l="1"/>
  <c r="F131" i="1" l="1"/>
  <c r="F130" i="1" s="1"/>
  <c r="F129" i="1" s="1"/>
  <c r="C63" i="2" s="1"/>
  <c r="F359" i="1" l="1"/>
  <c r="F358" i="1" s="1"/>
  <c r="F357" i="1" s="1"/>
  <c r="F119" i="1"/>
  <c r="F118" i="1" s="1"/>
  <c r="G119" i="1" l="1"/>
  <c r="G118" i="1" l="1"/>
  <c r="G111" i="1" s="1"/>
  <c r="G74" i="1" s="1"/>
  <c r="D40" i="2" l="1"/>
  <c r="F301" i="1"/>
  <c r="F300" i="1" s="1"/>
  <c r="F299" i="1" s="1"/>
  <c r="F298" i="1" s="1"/>
  <c r="G446" i="1" l="1"/>
  <c r="F446" i="1"/>
  <c r="F445" i="1" s="1"/>
  <c r="D50" i="7" s="1"/>
  <c r="G251" i="1"/>
  <c r="G250" i="1" s="1"/>
  <c r="F251" i="1"/>
  <c r="F250" i="1" s="1"/>
  <c r="G445" i="1" l="1"/>
  <c r="E50" i="7" s="1"/>
  <c r="F249" i="1"/>
  <c r="F248" i="1" s="1"/>
  <c r="C18" i="2" s="1"/>
  <c r="G249" i="1"/>
  <c r="G248" i="1" s="1"/>
  <c r="D18" i="2" s="1"/>
  <c r="E49" i="7" l="1"/>
  <c r="E48" i="7" s="1"/>
  <c r="E155" i="7" s="1"/>
  <c r="G444" i="1"/>
  <c r="F444" i="1"/>
  <c r="D49" i="7"/>
  <c r="D48" i="7" s="1"/>
  <c r="F442" i="1"/>
  <c r="F441" i="1" s="1"/>
  <c r="F402" i="1" s="1"/>
  <c r="G223" i="1" l="1"/>
  <c r="F223" i="1"/>
  <c r="G221" i="1"/>
  <c r="F221" i="1"/>
  <c r="F220" i="1" l="1"/>
  <c r="G220" i="1"/>
  <c r="G219" i="1" s="1"/>
  <c r="F309" i="1"/>
  <c r="F308" i="1" s="1"/>
  <c r="F307" i="1" s="1"/>
  <c r="D17" i="2" l="1"/>
  <c r="D122" i="7" l="1"/>
  <c r="F28" i="1"/>
  <c r="D41" i="2" l="1"/>
  <c r="C35" i="2"/>
  <c r="D134" i="2" l="1"/>
  <c r="D133" i="2" s="1"/>
  <c r="D132" i="2" s="1"/>
  <c r="D127" i="2" s="1"/>
  <c r="C134" i="2"/>
  <c r="C133" i="2" s="1"/>
  <c r="C132" i="2" s="1"/>
  <c r="G481" i="1"/>
  <c r="G480" i="1" s="1"/>
  <c r="G475" i="1" s="1"/>
  <c r="G474" i="1" s="1"/>
  <c r="G473" i="1" s="1"/>
  <c r="F481" i="1"/>
  <c r="F480" i="1" s="1"/>
  <c r="G483" i="1"/>
  <c r="D136" i="2" l="1"/>
  <c r="D34" i="2"/>
  <c r="D33" i="2" s="1"/>
  <c r="D28" i="2" s="1"/>
  <c r="C34" i="2"/>
  <c r="C33" i="2" s="1"/>
  <c r="D56" i="2" l="1"/>
  <c r="D55" i="2" s="1"/>
  <c r="D54" i="2" s="1"/>
  <c r="D53" i="2" s="1"/>
  <c r="D62" i="2"/>
  <c r="D61" i="2" s="1"/>
  <c r="C62" i="2"/>
  <c r="C61" i="2" s="1"/>
  <c r="C60" i="2"/>
  <c r="C59" i="2" s="1"/>
  <c r="C58" i="2" s="1"/>
  <c r="C57" i="2" s="1"/>
  <c r="F413" i="1"/>
  <c r="F412" i="1" s="1"/>
  <c r="G422" i="1"/>
  <c r="G421" i="1" s="1"/>
  <c r="F422" i="1"/>
  <c r="F421" i="1" s="1"/>
  <c r="D52" i="2" l="1"/>
  <c r="C25" i="2" l="1"/>
  <c r="C24" i="2" l="1"/>
  <c r="C23" i="2" s="1"/>
  <c r="C22" i="2" s="1"/>
  <c r="C21" i="2" l="1"/>
  <c r="C20" i="2" s="1"/>
  <c r="C49" i="2" l="1"/>
  <c r="C48" i="2" s="1"/>
  <c r="C47" i="2" s="1"/>
  <c r="C46" i="2" s="1"/>
  <c r="C45" i="2" s="1"/>
  <c r="C44" i="2" s="1"/>
  <c r="C43" i="2" s="1"/>
  <c r="C131" i="2" l="1"/>
  <c r="F478" i="1"/>
  <c r="F477" i="1" s="1"/>
  <c r="F476" i="1" s="1"/>
  <c r="F475" i="1" l="1"/>
  <c r="F474" i="1" s="1"/>
  <c r="F473" i="1" s="1"/>
  <c r="D109" i="2" l="1"/>
  <c r="D108" i="2" s="1"/>
  <c r="D107" i="2" s="1"/>
  <c r="C110" i="2"/>
  <c r="C109" i="2" s="1"/>
  <c r="C108" i="2" s="1"/>
  <c r="C107" i="2" s="1"/>
  <c r="F296" i="1" l="1"/>
  <c r="F295" i="1" s="1"/>
  <c r="E99" i="7" l="1"/>
  <c r="C31" i="2"/>
  <c r="C30" i="2" s="1"/>
  <c r="C29" i="2" s="1"/>
  <c r="C28" i="2" s="1"/>
  <c r="F99" i="1" l="1"/>
  <c r="F98" i="1" s="1"/>
  <c r="F97" i="1" s="1"/>
  <c r="F96" i="1" s="1"/>
  <c r="D106" i="2" l="1"/>
  <c r="C56" i="2" l="1"/>
  <c r="C55" i="2" s="1"/>
  <c r="C54" i="2" s="1"/>
  <c r="C53" i="2" s="1"/>
  <c r="C52" i="2" s="1"/>
  <c r="D99" i="7" l="1"/>
  <c r="C130" i="2"/>
  <c r="C129" i="2" s="1"/>
  <c r="C128" i="2" s="1"/>
  <c r="C127" i="2" s="1"/>
  <c r="F290" i="1" l="1"/>
  <c r="F284" i="1" s="1"/>
  <c r="D126" i="2" l="1"/>
  <c r="D125" i="2" s="1"/>
  <c r="C126" i="2"/>
  <c r="C125" i="2" s="1"/>
  <c r="D124" i="2" l="1"/>
  <c r="D123" i="2" s="1"/>
  <c r="D122" i="2" s="1"/>
  <c r="C124" i="2"/>
  <c r="C123" i="2" s="1"/>
  <c r="C122" i="2" s="1"/>
  <c r="G200" i="1"/>
  <c r="G203" i="1"/>
  <c r="G202" i="1" s="1"/>
  <c r="G201" i="1" s="1"/>
  <c r="F200" i="1" l="1"/>
  <c r="F203" i="1"/>
  <c r="F202" i="1" s="1"/>
  <c r="D121" i="2" l="1"/>
  <c r="D120" i="2" s="1"/>
  <c r="F201" i="1"/>
  <c r="F365" i="1" l="1"/>
  <c r="F354" i="1" s="1"/>
  <c r="F353" i="1" s="1"/>
  <c r="F116" i="1" l="1"/>
  <c r="F115" i="1" s="1"/>
  <c r="F111" i="1" s="1"/>
  <c r="D105" i="2" l="1"/>
  <c r="D104" i="2" s="1"/>
  <c r="D103" i="2" s="1"/>
  <c r="C106" i="2"/>
  <c r="C105" i="2" s="1"/>
  <c r="C104" i="2" s="1"/>
  <c r="C103" i="2" s="1"/>
  <c r="C102" i="2" l="1"/>
  <c r="C101" i="2" s="1"/>
  <c r="D102" i="2"/>
  <c r="D101" i="2" s="1"/>
  <c r="F72" i="1" l="1"/>
  <c r="F69" i="1" l="1"/>
  <c r="F68" i="1" s="1"/>
  <c r="D74" i="2"/>
  <c r="D73" i="2" s="1"/>
  <c r="D72" i="2" s="1"/>
  <c r="D69" i="2" s="1"/>
  <c r="D68" i="2" s="1"/>
  <c r="F94" i="1"/>
  <c r="F87" i="1" s="1"/>
  <c r="F75" i="1" s="1"/>
  <c r="F109" i="1"/>
  <c r="F127" i="1"/>
  <c r="F123" i="1" s="1"/>
  <c r="F144" i="1"/>
  <c r="F138" i="1" s="1"/>
  <c r="F137" i="1" s="1"/>
  <c r="G151" i="1"/>
  <c r="G150" i="1" s="1"/>
  <c r="G147" i="1" s="1"/>
  <c r="G146" i="1" s="1"/>
  <c r="D76" i="2" s="1"/>
  <c r="F151" i="1"/>
  <c r="F150" i="1" s="1"/>
  <c r="F147" i="1" s="1"/>
  <c r="F146" i="1" s="1"/>
  <c r="F160" i="1"/>
  <c r="F154" i="1" s="1"/>
  <c r="F153" i="1" s="1"/>
  <c r="F198" i="1"/>
  <c r="F192" i="1" s="1"/>
  <c r="F191" i="1" s="1"/>
  <c r="F213" i="1"/>
  <c r="F231" i="1"/>
  <c r="F233" i="1"/>
  <c r="F237" i="1"/>
  <c r="F259" i="1"/>
  <c r="F256" i="1" s="1"/>
  <c r="F253" i="1" s="1"/>
  <c r="F271" i="1"/>
  <c r="F273" i="1"/>
  <c r="F275" i="1"/>
  <c r="F319" i="1"/>
  <c r="C38" i="2"/>
  <c r="G429" i="1"/>
  <c r="G428" i="1" s="1"/>
  <c r="G425" i="1" s="1"/>
  <c r="G424" i="1" s="1"/>
  <c r="F429" i="1"/>
  <c r="F428" i="1" s="1"/>
  <c r="F425" i="1" s="1"/>
  <c r="F424" i="1" s="1"/>
  <c r="G419" i="1"/>
  <c r="G418" i="1" s="1"/>
  <c r="G415" i="1" s="1"/>
  <c r="F419" i="1"/>
  <c r="F418" i="1" s="1"/>
  <c r="F415" i="1" s="1"/>
  <c r="F411" i="1" s="1"/>
  <c r="G394" i="1"/>
  <c r="G393" i="1" s="1"/>
  <c r="G390" i="1" s="1"/>
  <c r="G389" i="1" s="1"/>
  <c r="F394" i="1"/>
  <c r="F393" i="1" s="1"/>
  <c r="F390" i="1" s="1"/>
  <c r="F389" i="1" s="1"/>
  <c r="F387" i="1"/>
  <c r="F381" i="1" s="1"/>
  <c r="F380" i="1" s="1"/>
  <c r="G471" i="1"/>
  <c r="F471" i="1"/>
  <c r="F464" i="1"/>
  <c r="F491" i="1"/>
  <c r="F484" i="1" s="1"/>
  <c r="F66" i="1"/>
  <c r="F63" i="1" s="1"/>
  <c r="F62" i="1" s="1"/>
  <c r="F60" i="1"/>
  <c r="F53" i="1"/>
  <c r="F50" i="1" s="1"/>
  <c r="F40" i="1"/>
  <c r="F22" i="1"/>
  <c r="F225" i="1" l="1"/>
  <c r="F219" i="1" s="1"/>
  <c r="C141" i="2"/>
  <c r="C67" i="2"/>
  <c r="F31" i="1"/>
  <c r="F30" i="1" s="1"/>
  <c r="C19" i="2" s="1"/>
  <c r="F265" i="1"/>
  <c r="F261" i="1" s="1"/>
  <c r="C27" i="2" s="1"/>
  <c r="F207" i="1"/>
  <c r="F102" i="1"/>
  <c r="F101" i="1" s="1"/>
  <c r="F56" i="1"/>
  <c r="F55" i="1" s="1"/>
  <c r="F17" i="1"/>
  <c r="F458" i="1"/>
  <c r="F457" i="1" s="1"/>
  <c r="C81" i="2" s="1"/>
  <c r="G467" i="1"/>
  <c r="G466" i="1" s="1"/>
  <c r="G205" i="1" s="1"/>
  <c r="F467" i="1"/>
  <c r="F466" i="1" s="1"/>
  <c r="C83" i="2" s="1"/>
  <c r="G411" i="1"/>
  <c r="F49" i="1"/>
  <c r="C75" i="2" s="1"/>
  <c r="F122" i="1"/>
  <c r="C42" i="2" s="1"/>
  <c r="C41" i="2" s="1"/>
  <c r="F483" i="1"/>
  <c r="C76" i="2"/>
  <c r="F74" i="1" l="1"/>
  <c r="C80" i="2"/>
  <c r="F206" i="1"/>
  <c r="F205" i="1" s="1"/>
  <c r="D87" i="7"/>
  <c r="D86" i="7" s="1"/>
  <c r="G502" i="1"/>
  <c r="C66" i="2"/>
  <c r="C40" i="2"/>
  <c r="D67" i="2"/>
  <c r="C26" i="2"/>
  <c r="C39" i="2"/>
  <c r="D79" i="2"/>
  <c r="D15" i="2"/>
  <c r="D139" i="2"/>
  <c r="C138" i="2"/>
  <c r="C137" i="2" s="1"/>
  <c r="D83" i="2"/>
  <c r="D80" i="2" s="1"/>
  <c r="C136" i="2"/>
  <c r="C135" i="2" s="1"/>
  <c r="C140" i="2"/>
  <c r="C139" i="2" s="1"/>
  <c r="C37" i="2"/>
  <c r="F16" i="1"/>
  <c r="F15" i="1" s="1"/>
  <c r="C79" i="2"/>
  <c r="D85" i="7" l="1"/>
  <c r="D155" i="7" s="1"/>
  <c r="C16" i="2"/>
  <c r="C17" i="2"/>
  <c r="C36" i="2"/>
  <c r="D75" i="2"/>
  <c r="D66" i="2" s="1"/>
  <c r="C121" i="2"/>
  <c r="C120" i="2" s="1"/>
  <c r="D78" i="2"/>
  <c r="C15" i="2" l="1"/>
  <c r="D37" i="2"/>
  <c r="D36" i="2" s="1"/>
  <c r="D142" i="2" s="1"/>
  <c r="F502" i="1" l="1"/>
  <c r="C78" i="2"/>
  <c r="C142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<sst xmlns="http://schemas.openxmlformats.org/spreadsheetml/2006/main" count="1262" uniqueCount="287">
  <si>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</si>
  <si>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</si>
  <si>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</si>
  <si>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</si>
  <si>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</si>
  <si>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</si>
  <si>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</si>
  <si>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</si>
  <si>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</si>
  <si>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</si>
  <si>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</si>
  <si>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</si>
  <si>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</si>
  <si>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</si>
  <si>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</si>
  <si>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</si>
  <si>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</si>
  <si>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</si>
  <si>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</si>
  <si>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</si>
  <si>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</si>
  <si>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</si>
  <si>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</si>
  <si>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</si>
  <si>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</si>
  <si>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</si>
  <si>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</si>
  <si>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</si>
  <si>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</si>
  <si>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</si>
  <si>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0500</t>
  </si>
  <si>
    <t>0500000000</t>
  </si>
  <si>
    <t>0500260000</t>
  </si>
  <si>
    <t>0500272000</t>
  </si>
  <si>
    <t>0800</t>
  </si>
  <si>
    <t>0500160000</t>
  </si>
  <si>
    <t>1000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</si>
  <si>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</si>
  <si>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</si>
  <si>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</si>
  <si>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</si>
  <si>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</si>
  <si>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</si>
  <si>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</si>
  <si>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</si>
  <si>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</si>
  <si>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</si>
  <si>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</si>
  <si>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</si>
  <si>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</si>
  <si>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</si>
  <si>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</si>
  <si>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0800060000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</si>
  <si>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</si>
  <si>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</si>
  <si>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</si>
  <si>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</si>
  <si>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</si>
  <si>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</si>
  <si>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</si>
  <si>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</si>
  <si>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</si>
  <si>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</si>
  <si>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</si>
  <si>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</si>
  <si>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</si>
  <si>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</si>
  <si>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</si>
  <si>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</si>
  <si>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</si>
  <si>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</si>
  <si>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</si>
  <si>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</si>
  <si>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</si>
  <si>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</si>
  <si>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</si>
  <si>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</si>
  <si>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</si>
  <si>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</si>
  <si>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</si>
  <si>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</si>
  <si>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</si>
  <si>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</si>
  <si>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</si>
  <si>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</si>
  <si>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</si>
  <si>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</si>
  <si>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</si>
  <si>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</si>
  <si>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</si>
  <si>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</si>
  <si>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</si>
  <si>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</si>
  <si>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</si>
  <si>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</si>
  <si>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</si>
  <si>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</si>
  <si>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</si>
  <si>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</si>
  <si>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</si>
  <si>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</si>
  <si>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</si>
  <si>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</si>
  <si>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</si>
  <si>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</si>
  <si>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</si>
  <si>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</si>
  <si>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</si>
  <si>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</si>
  <si>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</si>
  <si>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</si>
  <si>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</si>
  <si>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</si>
  <si>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</si>
  <si>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</si>
  <si>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</si>
  <si>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</si>
  <si>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</si>
  <si>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</si>
  <si>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</si>
  <si>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</si>
  <si>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</si>
  <si>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</si>
  <si>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</si>
  <si>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</si>
  <si>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</si>
  <si>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</si>
  <si>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</si>
  <si>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</si>
  <si>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</si>
  <si>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</si>
  <si>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</si>
  <si>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</si>
  <si>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</si>
  <si>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</si>
  <si>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</si>
  <si>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</si>
  <si>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</si>
  <si>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</si>
  <si>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</si>
  <si>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Транспорт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</si>
  <si>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2013-2019 годы"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</si>
  <si>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</si>
  <si>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</si>
  <si>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</si>
  <si>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</si>
  <si>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</si>
  <si>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</si>
  <si>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</si>
  <si>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</si>
  <si>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</si>
  <si>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</si>
  <si>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</si>
  <si>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</si>
  <si>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</si>
  <si>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</si>
  <si>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</si>
  <si>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</si>
  <si>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</si>
  <si>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</si>
  <si>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</si>
  <si>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</si>
  <si>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</si>
  <si>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</si>
  <si>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</si>
  <si>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</si>
  <si>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</si>
  <si>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</si>
  <si>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</si>
  <si>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</si>
  <si>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</si>
  <si>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</si>
  <si>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</si>
  <si>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</si>
  <si>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</si>
  <si>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</si>
  <si>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</si>
  <si>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</si>
  <si>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06001S2007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</si>
  <si>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</si>
  <si>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</si>
  <si>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</si>
  <si>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</si>
  <si>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</si>
  <si>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</si>
  <si>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</si>
  <si>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</si>
  <si>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</si>
  <si>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</si>
  <si>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</si>
  <si>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</si>
  <si>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</si>
  <si>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</si>
  <si>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</si>
  <si>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</si>
  <si>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</si>
  <si>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</si>
  <si>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</si>
  <si>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</si>
  <si>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</si>
  <si>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</si>
  <si>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</si>
  <si>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</si>
  <si>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0900Z5670</t>
  </si>
  <si>
    <t>Реализация мероприятий по устойчивому развитию сельских территорий (расходы сверх софинансирования)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</si>
  <si>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</si>
  <si>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</si>
  <si>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</si>
  <si>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</si>
  <si>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</si>
  <si>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</si>
  <si>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</si>
  <si>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</si>
  <si>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</si>
  <si>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</si>
  <si>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</si>
  <si>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</si>
  <si>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</si>
  <si>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</si>
  <si>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</si>
  <si>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</si>
  <si>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</si>
  <si>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</si>
  <si>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</si>
  <si>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</si>
  <si>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</si>
  <si>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</si>
  <si>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</si>
  <si>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</si>
  <si>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</si>
  <si>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</si>
  <si>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</si>
  <si>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</si>
  <si>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</si>
  <si>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</si>
  <si>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</si>
  <si>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</si>
  <si>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</si>
  <si>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</si>
  <si>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</si>
  <si>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</si>
  <si>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</si>
  <si>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</si>
  <si>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</si>
  <si>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 xml:space="preserve">Ведомственная структура расходов бюджета муниципального района Клявлинский Самарской области на 2023  год 
  </t>
  </si>
  <si>
    <t>на  2023 год и плановый период 2024 и 2025 годов"</t>
  </si>
  <si>
    <t>Распределение бюджетных ассигнований по разделам, подразделам
 классификации расходов бюджетов муниципального района Клявлинский Самарской области на 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</si>
  <si>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2023 год.</t>
  </si>
  <si>
    <t>на 2023 год и плановый период 2024 и 2025 годов"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</si>
  <si>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</si>
  <si>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</si>
  <si>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</si>
  <si>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</si>
  <si>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</si>
  <si>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</si>
  <si>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</si>
  <si>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"Управление делами в муниципальном районе Клявлинский на 2017-2026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</si>
  <si>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</si>
  <si>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</si>
  <si>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</si>
  <si>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</si>
  <si>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</si>
  <si>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</si>
  <si>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</si>
  <si>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</si>
  <si>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"Развитие культуры, молодежной политики и спорта муниципального района Клявлинский  до 2026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</si>
  <si>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</si>
  <si>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</si>
  <si>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</si>
  <si>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</si>
  <si>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</si>
  <si>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</si>
  <si>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годы"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</si>
  <si>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</si>
  <si>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</si>
  <si>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</si>
  <si>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</si>
  <si>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</si>
  <si>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"Приложение 4</t>
  </si>
  <si>
    <t>"</t>
  </si>
  <si>
    <t>"Приложение 15</t>
  </si>
  <si>
    <t>"Приложение 6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</si>
  <si>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2021-2025 годы"</t>
  </si>
  <si>
    <t>Стипендии</t>
  </si>
  <si>
    <t>7) Приложение 6 к Решению изложить в следующей редакции:</t>
  </si>
  <si>
    <t>6) Приложение 4 к Решению изложить в следующей редакции:</t>
  </si>
  <si>
    <t>11) Приложение 15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</si>
</sst>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200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12" fillId="0" borderId="0" xfId="0" applyFont="1"/>
    <xf numFmtId="0" fontId="0" fillId="3" borderId="0" xfId="0" applyFill="1"/>
    <xf numFmtId="0" fontId="14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7" fillId="2" borderId="0" xfId="4" applyNumberFormat="1" applyFont="1" applyFill="1"/>
    <xf numFmtId="0" fontId="14" fillId="2" borderId="0" xfId="1" applyFont="1" applyFill="1" applyBorder="1" applyAlignment="1"/>
    <xf numFmtId="0" fontId="14" fillId="2" borderId="0" xfId="1" applyFont="1" applyFill="1" applyBorder="1" applyAlignment="1">
      <alignment horizontal="right"/>
    </xf>
    <xf numFmtId="170" fontId="15" fillId="2" borderId="1" xfId="5" applyNumberFormat="1" applyFont="1" applyFill="1" applyBorder="1" applyAlignment="1" applyProtection="1">
      <alignment horizontal="right" wrapText="1"/>
      <protection hidden="1"/>
    </xf>
    <xf numFmtId="0" fontId="14" fillId="2" borderId="7" xfId="3" applyFont="1" applyFill="1" applyBorder="1" applyAlignment="1"/>
    <xf numFmtId="0" fontId="16" fillId="2" borderId="0" xfId="0" applyFont="1" applyFill="1"/>
    <xf numFmtId="166" fontId="15" fillId="2" borderId="1" xfId="3" applyNumberFormat="1" applyFont="1" applyFill="1" applyBorder="1" applyAlignment="1" applyProtection="1">
      <alignment horizontal="center" wrapText="1"/>
      <protection hidden="1"/>
    </xf>
    <xf numFmtId="165" fontId="15" fillId="2" borderId="1" xfId="3" applyNumberFormat="1" applyFont="1" applyFill="1" applyBorder="1" applyAlignment="1" applyProtection="1">
      <alignment horizontal="center" wrapText="1"/>
      <protection hidden="1"/>
    </xf>
    <xf numFmtId="0" fontId="15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5" fillId="2" borderId="3" xfId="1" applyNumberFormat="1" applyFont="1" applyFill="1" applyBorder="1" applyAlignment="1" applyProtection="1">
      <alignment horizontal="right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0" fontId="18" fillId="2" borderId="0" xfId="4" applyFont="1" applyFill="1" applyBorder="1" applyAlignment="1"/>
    <xf numFmtId="166" fontId="18" fillId="2" borderId="0" xfId="4" applyNumberFormat="1" applyFont="1" applyFill="1" applyBorder="1"/>
    <xf numFmtId="166" fontId="14" fillId="2" borderId="0" xfId="4" applyNumberFormat="1" applyFont="1" applyFill="1" applyBorder="1"/>
    <xf numFmtId="0" fontId="18" fillId="2" borderId="0" xfId="4" applyFont="1" applyFill="1" applyAlignment="1"/>
    <xf numFmtId="166" fontId="18" fillId="2" borderId="0" xfId="4" applyNumberFormat="1" applyFont="1" applyFill="1"/>
    <xf numFmtId="166" fontId="14" fillId="2" borderId="0" xfId="4" applyNumberFormat="1" applyFont="1" applyFill="1"/>
    <xf numFmtId="0" fontId="15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0" fillId="0" borderId="0" xfId="0" applyNumberFormat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3" fillId="2" borderId="0" xfId="0" applyFont="1" applyFill="1"/>
    <xf numFmtId="0" fontId="19" fillId="0" borderId="0" xfId="4" applyFont="1"/>
    <xf numFmtId="0" fontId="19" fillId="2" borderId="4" xfId="4" applyFont="1" applyFill="1" applyBorder="1"/>
    <xf numFmtId="0" fontId="3" fillId="2" borderId="1" xfId="4" applyFont="1" applyFill="1" applyBorder="1" applyAlignment="1">
      <alignment horizontal="left"/>
    </xf>
    <xf numFmtId="166" fontId="21" fillId="2" borderId="0" xfId="4" applyNumberFormat="1" applyFont="1" applyFill="1"/>
    <xf numFmtId="0" fontId="14" fillId="0" borderId="0" xfId="3" applyFont="1" applyFill="1" applyBorder="1" applyAlignment="1"/>
    <xf numFmtId="0" fontId="15" fillId="0" borderId="1" xfId="3" applyNumberFormat="1" applyFont="1" applyFill="1" applyBorder="1" applyAlignment="1" applyProtection="1">
      <alignment horizontal="left" wrapText="1"/>
      <protection hidden="1"/>
    </xf>
    <xf numFmtId="0" fontId="16" fillId="0" borderId="0" xfId="0" applyFont="1" applyFill="1"/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5" fillId="0" borderId="1" xfId="2" applyFont="1" applyFill="1" applyBorder="1" applyAlignment="1" applyProtection="1">
      <alignment wrapText="1"/>
    </xf>
    <xf numFmtId="0" fontId="14" fillId="0" borderId="1" xfId="2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8" fillId="0" borderId="0" xfId="4" applyFont="1" applyFill="1" applyAlignment="1"/>
    <xf numFmtId="49" fontId="18" fillId="0" borderId="0" xfId="4" applyNumberFormat="1" applyFont="1" applyFill="1" applyBorder="1" applyAlignment="1">
      <alignment vertical="distributed"/>
    </xf>
    <xf numFmtId="49" fontId="18" fillId="0" borderId="0" xfId="4" applyNumberFormat="1" applyFont="1" applyFill="1" applyAlignment="1">
      <alignment vertical="distributed"/>
    </xf>
    <xf numFmtId="0" fontId="13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5" fillId="2" borderId="0" xfId="2" applyFont="1" applyFill="1" applyBorder="1" applyAlignment="1" applyProtection="1">
      <alignment horizontal="left" wrapText="1"/>
    </xf>
    <xf numFmtId="0" fontId="19" fillId="0" borderId="0" xfId="4" applyFont="1" applyBorder="1"/>
    <xf numFmtId="0" fontId="14" fillId="2" borderId="0" xfId="2" applyFont="1" applyFill="1" applyBorder="1" applyAlignment="1" applyProtection="1">
      <alignment horizontal="left" wrapText="1"/>
    </xf>
    <xf numFmtId="165" fontId="5" fillId="2" borderId="0" xfId="3" applyNumberFormat="1" applyFont="1" applyFill="1" applyBorder="1" applyAlignment="1" applyProtection="1">
      <alignment horizontal="center" wrapText="1"/>
      <protection hidden="1"/>
    </xf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/>
    <xf numFmtId="0" fontId="22" fillId="2" borderId="0" xfId="0" applyFont="1" applyFill="1"/>
    <xf numFmtId="166" fontId="5" fillId="2" borderId="4" xfId="4" applyNumberFormat="1" applyFont="1" applyFill="1" applyBorder="1"/>
    <xf numFmtId="0" fontId="0" fillId="0" borderId="0" xfId="0" applyFont="1"/>
    <xf numFmtId="0" fontId="3" fillId="2" borderId="0" xfId="1" applyFont="1" applyFill="1" applyBorder="1" applyAlignment="1" applyProtection="1">
      <alignment horizontal="right"/>
    </xf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right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12" fillId="2" borderId="0" xfId="0" applyNumberFormat="1" applyFont="1" applyFill="1"/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/>
    <xf numFmtId="166" fontId="3" fillId="2" borderId="19" xfId="1" applyNumberFormat="1" applyFont="1" applyFill="1" applyBorder="1" applyAlignment="1" applyProtection="1">
      <alignment horizontal="right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0" fillId="2" borderId="0" xfId="0" applyFont="1" applyFill="1" applyBorder="1"/>
    <xf numFmtId="166" fontId="0" fillId="2" borderId="0" xfId="0" applyNumberFormat="1" applyFont="1" applyFill="1" applyBorder="1"/>
    <xf numFmtId="166" fontId="0" fillId="2" borderId="0" xfId="0" applyNumberFormat="1" applyFont="1" applyFill="1"/>
    <xf numFmtId="0" fontId="0" fillId="2" borderId="0" xfId="0" applyFont="1" applyFill="1"/>
    <xf numFmtId="0" fontId="3" fillId="0" borderId="0" xfId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9" xfId="1" applyNumberFormat="1" applyFont="1" applyFill="1" applyBorder="1" applyAlignment="1" applyProtection="1">
      <alignment horizontal="right" wrapText="1"/>
      <protection hidden="1"/>
    </xf>
    <xf numFmtId="166" fontId="0" fillId="0" borderId="0" xfId="0" applyNumberFormat="1" applyFont="1" applyFill="1" applyBorder="1"/>
    <xf numFmtId="166" fontId="0" fillId="0" borderId="0" xfId="0" applyNumberFormat="1" applyFont="1" applyFill="1"/>
    <xf numFmtId="0" fontId="0" fillId="0" borderId="0" xfId="0" applyFont="1" applyFill="1"/>
    <xf numFmtId="0" fontId="3" fillId="2" borderId="0" xfId="1" applyFont="1" applyFill="1" applyBorder="1" applyAlignment="1" applyProtection="1">
      <alignment horizontal="right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23" fillId="0" borderId="0" xfId="4" applyFont="1"/>
    <xf numFmtId="0" fontId="3" fillId="2" borderId="0" xfId="0" applyFont="1" applyFill="1" applyAlignment="1">
      <alignment horizontal="left"/>
    </xf>
    <xf numFmtId="0" fontId="3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 vertical="distributed" wrapText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14" fillId="2" borderId="0" xfId="4" applyFont="1" applyFill="1" applyAlignment="1">
      <alignment horizontal="left"/>
    </xf>
    <xf numFmtId="165" fontId="15" fillId="2" borderId="5" xfId="3" applyNumberFormat="1" applyFont="1" applyFill="1" applyBorder="1" applyAlignment="1" applyProtection="1">
      <alignment horizontal="center" wrapText="1"/>
      <protection hidden="1"/>
    </xf>
    <xf numFmtId="165" fontId="15" fillId="2" borderId="6" xfId="3" applyNumberFormat="1" applyFont="1" applyFill="1" applyBorder="1" applyAlignment="1" applyProtection="1">
      <alignment horizontal="center" wrapText="1"/>
      <protection hidden="1"/>
    </xf>
    <xf numFmtId="0" fontId="15" fillId="2" borderId="0" xfId="3" applyFont="1" applyFill="1" applyBorder="1" applyAlignment="1">
      <alignment horizontal="center" vertical="distributed" wrapText="1"/>
    </xf>
    <xf numFmtId="0" fontId="15" fillId="2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5" fillId="2" borderId="11" xfId="3" applyNumberFormat="1" applyFont="1" applyFill="1" applyBorder="1" applyAlignment="1" applyProtection="1">
      <alignment horizontal="center" wrapText="1"/>
      <protection hidden="1"/>
    </xf>
    <xf numFmtId="166" fontId="15" fillId="2" borderId="12" xfId="3" applyNumberFormat="1" applyFont="1" applyFill="1" applyBorder="1" applyAlignment="1" applyProtection="1">
      <alignment horizontal="center" wrapText="1"/>
      <protection hidden="1"/>
    </xf>
    <xf numFmtId="166" fontId="15" fillId="2" borderId="13" xfId="3" applyNumberFormat="1" applyFont="1" applyFill="1" applyBorder="1" applyAlignment="1" applyProtection="1">
      <alignment horizontal="center" wrapText="1"/>
      <protection hidden="1"/>
    </xf>
    <xf numFmtId="166" fontId="15" fillId="2" borderId="14" xfId="3" applyNumberFormat="1" applyFont="1" applyFill="1" applyBorder="1" applyAlignment="1" applyProtection="1">
      <alignment horizontal="center" wrapText="1"/>
      <protection hidden="1"/>
    </xf>
    <xf numFmtId="49" fontId="3" fillId="2" borderId="0" xfId="4" applyNumberFormat="1" applyFont="1" applyFill="1" applyAlignment="1">
      <alignment horizontal="left" vertical="distributed" wrapText="1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20" fillId="2" borderId="0" xfId="4" applyNumberFormat="1" applyFont="1" applyFill="1"/>
    <xf numFmtId="166" fontId="6" fillId="2" borderId="0" xfId="4" applyNumberFormat="1" applyFont="1" applyFill="1"/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</xdr:row>
          <xdr:rowOff>0</xdr:rowOff>
        </xdr:from>
        <xdr:to>
          <xdr:col>28</xdr:col>
          <xdr:colOff>590550</xdr:colOff>
          <xdr:row>3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520"/>
  <sheetViews>
    <sheetView showZeros="0" tabSelected="1" view="pageBreakPreview" topLeftCell="A494" zoomScaleNormal="100" zoomScaleSheetLayoutView="100" workbookViewId="0">
      <selection activeCell="T87" sqref="T87"/>
    </sheetView>
  </sheetViews>
  <sheetFormatPr defaultRowHeight="12.75" x14ac:dyDescent="0.2"/>
  <cols>
    <col min="1" max="1" width="5.7109375" style="115" customWidth="1"/>
    <col min="2" max="2" width="42.85546875" style="115" customWidth="1"/>
    <col min="3" max="3" width="6.28515625" style="116" customWidth="1"/>
    <col min="4" max="4" width="10.5703125" style="116" customWidth="1"/>
    <col min="5" max="5" width="7.7109375" style="116" customWidth="1"/>
    <col min="6" max="6" width="12.42578125" style="165" customWidth="1"/>
    <col min="7" max="7" width="12.7109375" style="153" customWidth="1"/>
    <col min="8" max="8" width="2.140625" style="125" customWidth="1"/>
    <col min="9" max="9" width="9.140625" customWidth="1"/>
  </cols>
  <sheetData>
    <row r="1" spans="1:7" x14ac:dyDescent="0.2">
      <c r="A1" s="169" t="s">
        <v>285</v>
      </c>
      <c r="B1" s="169"/>
      <c r="C1" s="169"/>
      <c r="D1" s="169"/>
      <c r="E1" s="169"/>
      <c r="F1" s="169"/>
      <c r="G1" s="169"/>
    </row>
    <row r="2" spans="1:7" x14ac:dyDescent="0.2">
      <c r="A2" s="170" t="s">
        <v>278</v>
      </c>
      <c r="B2" s="170"/>
      <c r="C2" s="170"/>
      <c r="D2" s="170"/>
      <c r="E2" s="170"/>
      <c r="F2" s="170"/>
      <c r="G2" s="170"/>
    </row>
    <row r="3" spans="1:7" x14ac:dyDescent="0.2">
      <c r="A3" s="170" t="s">
        <v>0</v>
      </c>
      <c r="B3" s="170"/>
      <c r="C3" s="170"/>
      <c r="D3" s="170"/>
      <c r="E3" s="170"/>
      <c r="F3" s="170"/>
      <c r="G3" s="170"/>
    </row>
    <row r="4" spans="1:7" x14ac:dyDescent="0.2">
      <c r="A4" s="170" t="s">
        <v>158</v>
      </c>
      <c r="B4" s="170"/>
      <c r="C4" s="170"/>
      <c r="D4" s="170"/>
      <c r="E4" s="170"/>
      <c r="F4" s="170"/>
      <c r="G4" s="170"/>
    </row>
    <row r="5" spans="1:7" x14ac:dyDescent="0.2">
      <c r="A5" s="170" t="s">
        <v>159</v>
      </c>
      <c r="B5" s="170"/>
      <c r="C5" s="170"/>
      <c r="D5" s="170"/>
      <c r="E5" s="170"/>
      <c r="F5" s="170"/>
      <c r="G5" s="170"/>
    </row>
    <row r="6" spans="1:7" x14ac:dyDescent="0.2">
      <c r="A6" s="170" t="s">
        <v>245</v>
      </c>
      <c r="B6" s="170"/>
      <c r="C6" s="170"/>
      <c r="D6" s="170"/>
      <c r="E6" s="170"/>
      <c r="F6" s="170"/>
      <c r="G6" s="170"/>
    </row>
    <row r="7" spans="1:7" x14ac:dyDescent="0.2">
      <c r="A7" s="133"/>
      <c r="B7" s="133"/>
      <c r="C7" s="133"/>
      <c r="D7" s="133"/>
      <c r="E7" s="133"/>
      <c r="F7" s="154"/>
      <c r="G7" s="146"/>
    </row>
    <row r="8" spans="1:7" ht="34.5" hidden="1" customHeight="1" x14ac:dyDescent="0.2">
      <c r="A8" s="87">
        <v>0</v>
      </c>
      <c r="B8" s="88" t="s">
        <v>1</v>
      </c>
      <c r="C8" s="89">
        <v>0</v>
      </c>
      <c r="D8" s="90">
        <v>0</v>
      </c>
      <c r="E8" s="90">
        <v>0</v>
      </c>
      <c r="F8" s="155">
        <v>0</v>
      </c>
      <c r="G8" s="137">
        <v>0</v>
      </c>
    </row>
    <row r="9" spans="1:7" ht="14.25" customHeight="1" x14ac:dyDescent="0.2">
      <c r="A9" s="171" t="s">
        <v>244</v>
      </c>
      <c r="B9" s="171"/>
      <c r="C9" s="171"/>
      <c r="D9" s="171"/>
      <c r="E9" s="171"/>
      <c r="F9" s="171"/>
      <c r="G9" s="171"/>
    </row>
    <row r="10" spans="1:7" x14ac:dyDescent="0.2">
      <c r="A10" s="91"/>
      <c r="B10" s="92"/>
      <c r="C10" s="93"/>
      <c r="D10" s="93"/>
      <c r="E10" s="93"/>
      <c r="F10" s="156"/>
      <c r="G10" s="146"/>
    </row>
    <row r="11" spans="1:7" ht="12.75" customHeight="1" x14ac:dyDescent="0.2">
      <c r="A11" s="179" t="s">
        <v>2</v>
      </c>
      <c r="B11" s="180" t="s">
        <v>157</v>
      </c>
      <c r="C11" s="181" t="s">
        <v>3</v>
      </c>
      <c r="D11" s="181" t="s">
        <v>4</v>
      </c>
      <c r="E11" s="181" t="s">
        <v>5</v>
      </c>
      <c r="F11" s="172" t="s">
        <v>228</v>
      </c>
      <c r="G11" s="173"/>
    </row>
    <row r="12" spans="1:7" x14ac:dyDescent="0.2">
      <c r="A12" s="179"/>
      <c r="B12" s="180"/>
      <c r="C12" s="181"/>
      <c r="D12" s="181"/>
      <c r="E12" s="176"/>
      <c r="F12" s="174"/>
      <c r="G12" s="175"/>
    </row>
    <row r="13" spans="1:7" ht="130.5" customHeight="1" x14ac:dyDescent="0.2">
      <c r="A13" s="179"/>
      <c r="B13" s="180"/>
      <c r="C13" s="181"/>
      <c r="D13" s="181"/>
      <c r="E13" s="181"/>
      <c r="F13" s="157" t="s">
        <v>6</v>
      </c>
      <c r="G13" s="138" t="s">
        <v>243</v>
      </c>
    </row>
    <row r="14" spans="1:7" hidden="1" x14ac:dyDescent="0.2">
      <c r="A14" s="94"/>
      <c r="B14" s="95"/>
      <c r="C14" s="96" t="s">
        <v>7</v>
      </c>
      <c r="D14" s="134" t="s">
        <v>7</v>
      </c>
      <c r="E14" s="134"/>
      <c r="F14" s="157"/>
      <c r="G14" s="138"/>
    </row>
    <row r="15" spans="1:7" ht="38.25" x14ac:dyDescent="0.2">
      <c r="A15" s="135">
        <v>922</v>
      </c>
      <c r="B15" s="97" t="s">
        <v>233</v>
      </c>
      <c r="C15" s="98">
        <v>0</v>
      </c>
      <c r="D15" s="99">
        <v>0</v>
      </c>
      <c r="E15" s="136">
        <v>0</v>
      </c>
      <c r="F15" s="158">
        <f>F16+F30+F42+F49+F55+F62+F68</f>
        <v>61313.633999999991</v>
      </c>
      <c r="G15" s="40">
        <f>G16+G30+G42+G49+G55+G62+G68</f>
        <v>363</v>
      </c>
    </row>
    <row r="16" spans="1:7" ht="51" x14ac:dyDescent="0.2">
      <c r="A16" s="87">
        <v>0</v>
      </c>
      <c r="B16" s="97" t="s">
        <v>66</v>
      </c>
      <c r="C16" s="98">
        <v>104</v>
      </c>
      <c r="D16" s="99">
        <v>0</v>
      </c>
      <c r="E16" s="136">
        <v>0</v>
      </c>
      <c r="F16" s="158">
        <f>F17</f>
        <v>777.98699999999997</v>
      </c>
      <c r="G16" s="40">
        <v>0</v>
      </c>
    </row>
    <row r="17" spans="1:7" ht="38.25" x14ac:dyDescent="0.2">
      <c r="A17" s="87">
        <v>0</v>
      </c>
      <c r="B17" s="52" t="s">
        <v>249</v>
      </c>
      <c r="C17" s="100">
        <v>104</v>
      </c>
      <c r="D17" s="101" t="s">
        <v>12</v>
      </c>
      <c r="E17" s="102">
        <v>0</v>
      </c>
      <c r="F17" s="159">
        <f>F22+F24</f>
        <v>777.98699999999997</v>
      </c>
      <c r="G17" s="130">
        <v>0</v>
      </c>
    </row>
    <row r="18" spans="1:7" ht="38.25" hidden="1" x14ac:dyDescent="0.2">
      <c r="A18" s="87">
        <v>0</v>
      </c>
      <c r="B18" s="52" t="s">
        <v>67</v>
      </c>
      <c r="C18" s="100">
        <v>104</v>
      </c>
      <c r="D18" s="101" t="s">
        <v>12</v>
      </c>
      <c r="E18" s="102">
        <v>0</v>
      </c>
      <c r="F18" s="159">
        <v>0</v>
      </c>
      <c r="G18" s="130">
        <v>0</v>
      </c>
    </row>
    <row r="19" spans="1:7" ht="25.5" hidden="1" x14ac:dyDescent="0.2">
      <c r="A19" s="87">
        <v>0</v>
      </c>
      <c r="B19" s="52" t="s">
        <v>68</v>
      </c>
      <c r="C19" s="100">
        <v>104</v>
      </c>
      <c r="D19" s="101" t="s">
        <v>13</v>
      </c>
      <c r="E19" s="102">
        <v>0</v>
      </c>
      <c r="F19" s="159">
        <v>0</v>
      </c>
      <c r="G19" s="130">
        <v>0</v>
      </c>
    </row>
    <row r="20" spans="1:7" ht="25.5" hidden="1" x14ac:dyDescent="0.2">
      <c r="A20" s="87">
        <v>0</v>
      </c>
      <c r="B20" s="52" t="s">
        <v>68</v>
      </c>
      <c r="C20" s="100">
        <v>104</v>
      </c>
      <c r="D20" s="101" t="s">
        <v>13</v>
      </c>
      <c r="E20" s="102">
        <v>0</v>
      </c>
      <c r="F20" s="159">
        <v>0</v>
      </c>
      <c r="G20" s="130">
        <v>0</v>
      </c>
    </row>
    <row r="21" spans="1:7" ht="25.5" hidden="1" x14ac:dyDescent="0.2">
      <c r="A21" s="87">
        <v>0</v>
      </c>
      <c r="B21" s="52" t="s">
        <v>68</v>
      </c>
      <c r="C21" s="100">
        <v>104</v>
      </c>
      <c r="D21" s="101" t="s">
        <v>13</v>
      </c>
      <c r="E21" s="102">
        <v>0</v>
      </c>
      <c r="F21" s="159">
        <v>0</v>
      </c>
      <c r="G21" s="130">
        <v>0</v>
      </c>
    </row>
    <row r="22" spans="1:7" ht="63.75" x14ac:dyDescent="0.2">
      <c r="A22" s="87">
        <v>0</v>
      </c>
      <c r="B22" s="52" t="s">
        <v>69</v>
      </c>
      <c r="C22" s="100">
        <v>104</v>
      </c>
      <c r="D22" s="101" t="s">
        <v>12</v>
      </c>
      <c r="E22" s="102">
        <v>100</v>
      </c>
      <c r="F22" s="159">
        <f>F23</f>
        <v>735.98699999999997</v>
      </c>
      <c r="G22" s="130">
        <v>0</v>
      </c>
    </row>
    <row r="23" spans="1:7" ht="25.5" x14ac:dyDescent="0.2">
      <c r="A23" s="87">
        <v>0</v>
      </c>
      <c r="B23" s="52" t="s">
        <v>131</v>
      </c>
      <c r="C23" s="100">
        <v>104</v>
      </c>
      <c r="D23" s="101" t="s">
        <v>12</v>
      </c>
      <c r="E23" s="102">
        <v>110</v>
      </c>
      <c r="F23" s="159">
        <v>735.98699999999997</v>
      </c>
      <c r="G23" s="130">
        <v>0</v>
      </c>
    </row>
    <row r="24" spans="1:7" ht="25.5" x14ac:dyDescent="0.2">
      <c r="A24" s="87">
        <v>0</v>
      </c>
      <c r="B24" s="52" t="s">
        <v>71</v>
      </c>
      <c r="C24" s="100">
        <v>104</v>
      </c>
      <c r="D24" s="101" t="s">
        <v>12</v>
      </c>
      <c r="E24" s="102">
        <v>200</v>
      </c>
      <c r="F24" s="159">
        <f>F25</f>
        <v>42</v>
      </c>
      <c r="G24" s="130">
        <v>0</v>
      </c>
    </row>
    <row r="25" spans="1:7" ht="39" customHeight="1" x14ac:dyDescent="0.2">
      <c r="A25" s="87">
        <v>0</v>
      </c>
      <c r="B25" s="52" t="s">
        <v>72</v>
      </c>
      <c r="C25" s="100">
        <v>104</v>
      </c>
      <c r="D25" s="101" t="s">
        <v>12</v>
      </c>
      <c r="E25" s="102">
        <v>240</v>
      </c>
      <c r="F25" s="159">
        <v>42</v>
      </c>
      <c r="G25" s="130">
        <v>0</v>
      </c>
    </row>
    <row r="26" spans="1:7" hidden="1" x14ac:dyDescent="0.2">
      <c r="A26" s="87">
        <v>0</v>
      </c>
      <c r="B26" s="52" t="s">
        <v>73</v>
      </c>
      <c r="C26" s="100">
        <v>104</v>
      </c>
      <c r="D26" s="101" t="s">
        <v>13</v>
      </c>
      <c r="E26" s="102">
        <v>800</v>
      </c>
      <c r="F26" s="159">
        <v>0</v>
      </c>
      <c r="G26" s="130">
        <v>0</v>
      </c>
    </row>
    <row r="27" spans="1:7" hidden="1" x14ac:dyDescent="0.2">
      <c r="A27" s="87">
        <v>0</v>
      </c>
      <c r="B27" s="52" t="s">
        <v>74</v>
      </c>
      <c r="C27" s="100">
        <v>104</v>
      </c>
      <c r="D27" s="101" t="s">
        <v>13</v>
      </c>
      <c r="E27" s="102">
        <v>850</v>
      </c>
      <c r="F27" s="159">
        <v>0</v>
      </c>
      <c r="G27" s="130">
        <v>0</v>
      </c>
    </row>
    <row r="28" spans="1:7" hidden="1" x14ac:dyDescent="0.2">
      <c r="A28" s="87"/>
      <c r="B28" s="52" t="s">
        <v>73</v>
      </c>
      <c r="C28" s="100">
        <v>104</v>
      </c>
      <c r="D28" s="101" t="s">
        <v>13</v>
      </c>
      <c r="E28" s="102">
        <v>800</v>
      </c>
      <c r="F28" s="159">
        <f>F29</f>
        <v>0</v>
      </c>
      <c r="G28" s="130"/>
    </row>
    <row r="29" spans="1:7" hidden="1" x14ac:dyDescent="0.2">
      <c r="A29" s="87"/>
      <c r="B29" s="52" t="s">
        <v>74</v>
      </c>
      <c r="C29" s="100">
        <v>104</v>
      </c>
      <c r="D29" s="101" t="s">
        <v>13</v>
      </c>
      <c r="E29" s="102">
        <v>850</v>
      </c>
      <c r="F29" s="159">
        <v>0</v>
      </c>
      <c r="G29" s="130"/>
    </row>
    <row r="30" spans="1:7" ht="38.25" x14ac:dyDescent="0.2">
      <c r="A30" s="87">
        <v>0</v>
      </c>
      <c r="B30" s="97" t="s">
        <v>75</v>
      </c>
      <c r="C30" s="98">
        <v>106</v>
      </c>
      <c r="D30" s="99">
        <v>0</v>
      </c>
      <c r="E30" s="136">
        <v>0</v>
      </c>
      <c r="F30" s="158">
        <f>F31</f>
        <v>13428.281999999999</v>
      </c>
      <c r="G30" s="40">
        <v>0</v>
      </c>
    </row>
    <row r="31" spans="1:7" ht="38.25" x14ac:dyDescent="0.2">
      <c r="A31" s="87">
        <v>0</v>
      </c>
      <c r="B31" s="52" t="s">
        <v>249</v>
      </c>
      <c r="C31" s="100">
        <v>106</v>
      </c>
      <c r="D31" s="101" t="s">
        <v>12</v>
      </c>
      <c r="E31" s="102">
        <v>0</v>
      </c>
      <c r="F31" s="159">
        <f>F36+F38+F40</f>
        <v>13428.281999999999</v>
      </c>
      <c r="G31" s="130">
        <v>0</v>
      </c>
    </row>
    <row r="32" spans="1:7" ht="38.25" hidden="1" x14ac:dyDescent="0.2">
      <c r="A32" s="87">
        <v>0</v>
      </c>
      <c r="B32" s="52" t="s">
        <v>67</v>
      </c>
      <c r="C32" s="100">
        <v>106</v>
      </c>
      <c r="D32" s="101" t="s">
        <v>12</v>
      </c>
      <c r="E32" s="102">
        <v>0</v>
      </c>
      <c r="F32" s="159">
        <v>0</v>
      </c>
      <c r="G32" s="130">
        <v>0</v>
      </c>
    </row>
    <row r="33" spans="1:7" ht="25.5" hidden="1" x14ac:dyDescent="0.2">
      <c r="A33" s="87">
        <v>0</v>
      </c>
      <c r="B33" s="52" t="s">
        <v>68</v>
      </c>
      <c r="C33" s="100">
        <v>106</v>
      </c>
      <c r="D33" s="101" t="s">
        <v>13</v>
      </c>
      <c r="E33" s="102">
        <v>0</v>
      </c>
      <c r="F33" s="159">
        <v>0</v>
      </c>
      <c r="G33" s="130">
        <v>0</v>
      </c>
    </row>
    <row r="34" spans="1:7" ht="25.5" hidden="1" x14ac:dyDescent="0.2">
      <c r="A34" s="87">
        <v>0</v>
      </c>
      <c r="B34" s="52" t="s">
        <v>68</v>
      </c>
      <c r="C34" s="100">
        <v>106</v>
      </c>
      <c r="D34" s="101" t="s">
        <v>13</v>
      </c>
      <c r="E34" s="102">
        <v>0</v>
      </c>
      <c r="F34" s="159">
        <v>0</v>
      </c>
      <c r="G34" s="130">
        <v>0</v>
      </c>
    </row>
    <row r="35" spans="1:7" ht="25.5" hidden="1" x14ac:dyDescent="0.2">
      <c r="A35" s="87">
        <v>0</v>
      </c>
      <c r="B35" s="52" t="s">
        <v>68</v>
      </c>
      <c r="C35" s="100">
        <v>106</v>
      </c>
      <c r="D35" s="101" t="s">
        <v>13</v>
      </c>
      <c r="E35" s="102">
        <v>0</v>
      </c>
      <c r="F35" s="159">
        <v>0</v>
      </c>
      <c r="G35" s="130">
        <v>0</v>
      </c>
    </row>
    <row r="36" spans="1:7" ht="63.75" x14ac:dyDescent="0.2">
      <c r="A36" s="87">
        <v>0</v>
      </c>
      <c r="B36" s="52" t="s">
        <v>69</v>
      </c>
      <c r="C36" s="100">
        <v>106</v>
      </c>
      <c r="D36" s="101" t="s">
        <v>12</v>
      </c>
      <c r="E36" s="102">
        <v>100</v>
      </c>
      <c r="F36" s="159">
        <f>F37</f>
        <v>12921.465</v>
      </c>
      <c r="G36" s="130">
        <v>0</v>
      </c>
    </row>
    <row r="37" spans="1:7" ht="25.5" x14ac:dyDescent="0.2">
      <c r="A37" s="87">
        <v>0</v>
      </c>
      <c r="B37" s="52" t="s">
        <v>131</v>
      </c>
      <c r="C37" s="100">
        <v>106</v>
      </c>
      <c r="D37" s="101" t="s">
        <v>12</v>
      </c>
      <c r="E37" s="102">
        <v>110</v>
      </c>
      <c r="F37" s="159">
        <v>12921.465</v>
      </c>
      <c r="G37" s="130">
        <v>0</v>
      </c>
    </row>
    <row r="38" spans="1:7" ht="29.25" customHeight="1" x14ac:dyDescent="0.2">
      <c r="A38" s="87">
        <v>0</v>
      </c>
      <c r="B38" s="52" t="s">
        <v>71</v>
      </c>
      <c r="C38" s="100">
        <v>106</v>
      </c>
      <c r="D38" s="101" t="s">
        <v>12</v>
      </c>
      <c r="E38" s="102">
        <v>200</v>
      </c>
      <c r="F38" s="159">
        <f>F39</f>
        <v>506.48700000000002</v>
      </c>
      <c r="G38" s="130">
        <v>0</v>
      </c>
    </row>
    <row r="39" spans="1:7" ht="24.4" customHeight="1" x14ac:dyDescent="0.2">
      <c r="A39" s="87">
        <v>0</v>
      </c>
      <c r="B39" s="52" t="s">
        <v>72</v>
      </c>
      <c r="C39" s="100">
        <v>106</v>
      </c>
      <c r="D39" s="101" t="s">
        <v>12</v>
      </c>
      <c r="E39" s="102">
        <v>240</v>
      </c>
      <c r="F39" s="159">
        <v>506.48700000000002</v>
      </c>
      <c r="G39" s="130">
        <v>0</v>
      </c>
    </row>
    <row r="40" spans="1:7" x14ac:dyDescent="0.2">
      <c r="A40" s="87">
        <v>0</v>
      </c>
      <c r="B40" s="52" t="s">
        <v>73</v>
      </c>
      <c r="C40" s="100">
        <v>106</v>
      </c>
      <c r="D40" s="101" t="s">
        <v>12</v>
      </c>
      <c r="E40" s="102">
        <v>800</v>
      </c>
      <c r="F40" s="159">
        <f>F41</f>
        <v>0.33</v>
      </c>
      <c r="G40" s="130">
        <v>0</v>
      </c>
    </row>
    <row r="41" spans="1:7" x14ac:dyDescent="0.2">
      <c r="A41" s="87">
        <v>0</v>
      </c>
      <c r="B41" s="52" t="s">
        <v>74</v>
      </c>
      <c r="C41" s="100">
        <v>106</v>
      </c>
      <c r="D41" s="101" t="s">
        <v>12</v>
      </c>
      <c r="E41" s="102">
        <v>850</v>
      </c>
      <c r="F41" s="159">
        <v>0.33</v>
      </c>
      <c r="G41" s="130">
        <v>0</v>
      </c>
    </row>
    <row r="42" spans="1:7" x14ac:dyDescent="0.2">
      <c r="A42" s="87"/>
      <c r="B42" s="52" t="s">
        <v>93</v>
      </c>
      <c r="C42" s="98">
        <v>113</v>
      </c>
      <c r="D42" s="101"/>
      <c r="E42" s="102"/>
      <c r="F42" s="158">
        <f>F43+F46</f>
        <v>553.48500000000001</v>
      </c>
      <c r="G42" s="130"/>
    </row>
    <row r="43" spans="1:7" ht="38.25" x14ac:dyDescent="0.2">
      <c r="A43" s="87"/>
      <c r="B43" s="52" t="s">
        <v>249</v>
      </c>
      <c r="C43" s="100">
        <v>113</v>
      </c>
      <c r="D43" s="101" t="s">
        <v>12</v>
      </c>
      <c r="E43" s="102"/>
      <c r="F43" s="159">
        <f>F44</f>
        <v>361.55200000000002</v>
      </c>
      <c r="G43" s="130"/>
    </row>
    <row r="44" spans="1:7" ht="25.5" x14ac:dyDescent="0.2">
      <c r="A44" s="87"/>
      <c r="B44" s="52" t="s">
        <v>71</v>
      </c>
      <c r="C44" s="100">
        <v>113</v>
      </c>
      <c r="D44" s="101" t="s">
        <v>12</v>
      </c>
      <c r="E44" s="102">
        <v>200</v>
      </c>
      <c r="F44" s="159">
        <f>F45</f>
        <v>361.55200000000002</v>
      </c>
      <c r="G44" s="130"/>
    </row>
    <row r="45" spans="1:7" ht="38.25" x14ac:dyDescent="0.2">
      <c r="A45" s="87"/>
      <c r="B45" s="52" t="s">
        <v>72</v>
      </c>
      <c r="C45" s="100">
        <v>113</v>
      </c>
      <c r="D45" s="101" t="s">
        <v>12</v>
      </c>
      <c r="E45" s="102">
        <v>240</v>
      </c>
      <c r="F45" s="159">
        <v>361.55200000000002</v>
      </c>
      <c r="G45" s="130"/>
    </row>
    <row r="46" spans="1:7" ht="51" x14ac:dyDescent="0.2">
      <c r="A46" s="87"/>
      <c r="B46" s="52" t="s">
        <v>268</v>
      </c>
      <c r="C46" s="100">
        <v>113</v>
      </c>
      <c r="D46" s="101">
        <v>4800000000</v>
      </c>
      <c r="E46" s="102"/>
      <c r="F46" s="159">
        <f>F47</f>
        <v>191.93299999999999</v>
      </c>
      <c r="G46" s="130"/>
    </row>
    <row r="47" spans="1:7" ht="25.5" x14ac:dyDescent="0.2">
      <c r="A47" s="87"/>
      <c r="B47" s="52" t="s">
        <v>71</v>
      </c>
      <c r="C47" s="100">
        <v>113</v>
      </c>
      <c r="D47" s="101">
        <v>4800000000</v>
      </c>
      <c r="E47" s="102">
        <v>200</v>
      </c>
      <c r="F47" s="159">
        <f>F48</f>
        <v>191.93299999999999</v>
      </c>
      <c r="G47" s="130"/>
    </row>
    <row r="48" spans="1:7" ht="38.25" x14ac:dyDescent="0.2">
      <c r="A48" s="87"/>
      <c r="B48" s="52" t="s">
        <v>72</v>
      </c>
      <c r="C48" s="100">
        <v>113</v>
      </c>
      <c r="D48" s="101">
        <v>4800000000</v>
      </c>
      <c r="E48" s="102">
        <v>240</v>
      </c>
      <c r="F48" s="159">
        <v>191.93299999999999</v>
      </c>
      <c r="G48" s="130"/>
    </row>
    <row r="49" spans="1:7" x14ac:dyDescent="0.2">
      <c r="A49" s="87">
        <v>0</v>
      </c>
      <c r="B49" s="97" t="s">
        <v>77</v>
      </c>
      <c r="C49" s="98">
        <v>702</v>
      </c>
      <c r="D49" s="99">
        <v>0</v>
      </c>
      <c r="E49" s="136">
        <v>0</v>
      </c>
      <c r="F49" s="158">
        <f>F50</f>
        <v>921.48699999999997</v>
      </c>
      <c r="G49" s="40">
        <v>0</v>
      </c>
    </row>
    <row r="50" spans="1:7" ht="38.25" x14ac:dyDescent="0.2">
      <c r="A50" s="87">
        <v>0</v>
      </c>
      <c r="B50" s="52" t="s">
        <v>249</v>
      </c>
      <c r="C50" s="100">
        <v>702</v>
      </c>
      <c r="D50" s="101" t="s">
        <v>12</v>
      </c>
      <c r="E50" s="102">
        <v>0</v>
      </c>
      <c r="F50" s="159">
        <f>F53</f>
        <v>921.48699999999997</v>
      </c>
      <c r="G50" s="130">
        <v>0</v>
      </c>
    </row>
    <row r="51" spans="1:7" ht="38.25" hidden="1" x14ac:dyDescent="0.2">
      <c r="A51" s="87">
        <v>0</v>
      </c>
      <c r="B51" s="52" t="s">
        <v>67</v>
      </c>
      <c r="C51" s="100">
        <v>702</v>
      </c>
      <c r="D51" s="101" t="s">
        <v>12</v>
      </c>
      <c r="E51" s="102">
        <v>0</v>
      </c>
      <c r="F51" s="159">
        <v>0</v>
      </c>
      <c r="G51" s="130">
        <v>0</v>
      </c>
    </row>
    <row r="52" spans="1:7" ht="76.5" hidden="1" x14ac:dyDescent="0.2">
      <c r="A52" s="87">
        <v>0</v>
      </c>
      <c r="B52" s="52" t="s">
        <v>80</v>
      </c>
      <c r="C52" s="100">
        <v>702</v>
      </c>
      <c r="D52" s="101" t="s">
        <v>15</v>
      </c>
      <c r="E52" s="102">
        <v>0</v>
      </c>
      <c r="F52" s="159">
        <v>0</v>
      </c>
      <c r="G52" s="130">
        <v>0</v>
      </c>
    </row>
    <row r="53" spans="1:7" x14ac:dyDescent="0.2">
      <c r="A53" s="87">
        <v>0</v>
      </c>
      <c r="B53" s="52" t="s">
        <v>81</v>
      </c>
      <c r="C53" s="100">
        <v>702</v>
      </c>
      <c r="D53" s="101" t="s">
        <v>12</v>
      </c>
      <c r="E53" s="102">
        <v>500</v>
      </c>
      <c r="F53" s="159">
        <f>F54</f>
        <v>921.48699999999997</v>
      </c>
      <c r="G53" s="130">
        <v>0</v>
      </c>
    </row>
    <row r="54" spans="1:7" x14ac:dyDescent="0.2">
      <c r="A54" s="87">
        <v>0</v>
      </c>
      <c r="B54" s="52" t="s">
        <v>82</v>
      </c>
      <c r="C54" s="100">
        <v>702</v>
      </c>
      <c r="D54" s="101" t="s">
        <v>12</v>
      </c>
      <c r="E54" s="102">
        <v>540</v>
      </c>
      <c r="F54" s="159">
        <v>921.48699999999997</v>
      </c>
      <c r="G54" s="130">
        <v>0</v>
      </c>
    </row>
    <row r="55" spans="1:7" ht="25.5" x14ac:dyDescent="0.2">
      <c r="A55" s="135">
        <v>0</v>
      </c>
      <c r="B55" s="97" t="s">
        <v>232</v>
      </c>
      <c r="C55" s="98">
        <v>1301</v>
      </c>
      <c r="D55" s="99">
        <v>0</v>
      </c>
      <c r="E55" s="136">
        <v>0</v>
      </c>
      <c r="F55" s="158">
        <f>F56</f>
        <v>1520</v>
      </c>
      <c r="G55" s="40">
        <v>0</v>
      </c>
    </row>
    <row r="56" spans="1:7" ht="38.25" x14ac:dyDescent="0.2">
      <c r="A56" s="87">
        <v>0</v>
      </c>
      <c r="B56" s="52" t="s">
        <v>249</v>
      </c>
      <c r="C56" s="100">
        <v>1301</v>
      </c>
      <c r="D56" s="101">
        <v>100000000</v>
      </c>
      <c r="E56" s="102">
        <v>0</v>
      </c>
      <c r="F56" s="159">
        <f>F60</f>
        <v>1520</v>
      </c>
      <c r="G56" s="130">
        <v>0</v>
      </c>
    </row>
    <row r="57" spans="1:7" ht="38.25" hidden="1" x14ac:dyDescent="0.2">
      <c r="A57" s="87">
        <v>0</v>
      </c>
      <c r="B57" s="52" t="s">
        <v>67</v>
      </c>
      <c r="C57" s="100">
        <v>1301</v>
      </c>
      <c r="D57" s="101" t="s">
        <v>12</v>
      </c>
      <c r="E57" s="102">
        <v>0</v>
      </c>
      <c r="F57" s="159">
        <v>0</v>
      </c>
      <c r="G57" s="130">
        <v>0</v>
      </c>
    </row>
    <row r="58" spans="1:7" ht="25.5" hidden="1" x14ac:dyDescent="0.2">
      <c r="A58" s="87">
        <v>0</v>
      </c>
      <c r="B58" s="52" t="s">
        <v>84</v>
      </c>
      <c r="C58" s="100">
        <v>1301</v>
      </c>
      <c r="D58" s="101" t="s">
        <v>17</v>
      </c>
      <c r="E58" s="102">
        <v>0</v>
      </c>
      <c r="F58" s="159">
        <v>0</v>
      </c>
      <c r="G58" s="130">
        <v>0</v>
      </c>
    </row>
    <row r="59" spans="1:7" ht="25.5" hidden="1" x14ac:dyDescent="0.2">
      <c r="A59" s="87">
        <v>0</v>
      </c>
      <c r="B59" s="52" t="s">
        <v>84</v>
      </c>
      <c r="C59" s="100">
        <v>1301</v>
      </c>
      <c r="D59" s="101" t="s">
        <v>17</v>
      </c>
      <c r="E59" s="102">
        <v>0</v>
      </c>
      <c r="F59" s="159">
        <v>0</v>
      </c>
      <c r="G59" s="130">
        <v>0</v>
      </c>
    </row>
    <row r="60" spans="1:7" ht="25.5" x14ac:dyDescent="0.2">
      <c r="A60" s="87">
        <v>0</v>
      </c>
      <c r="B60" s="52" t="s">
        <v>85</v>
      </c>
      <c r="C60" s="100">
        <v>1301</v>
      </c>
      <c r="D60" s="101">
        <v>100000000</v>
      </c>
      <c r="E60" s="102">
        <v>700</v>
      </c>
      <c r="F60" s="159">
        <f>F61</f>
        <v>1520</v>
      </c>
      <c r="G60" s="130">
        <v>0</v>
      </c>
    </row>
    <row r="61" spans="1:7" x14ac:dyDescent="0.2">
      <c r="A61" s="87">
        <v>0</v>
      </c>
      <c r="B61" s="52" t="s">
        <v>86</v>
      </c>
      <c r="C61" s="100">
        <v>1301</v>
      </c>
      <c r="D61" s="101">
        <v>100000000</v>
      </c>
      <c r="E61" s="102">
        <v>730</v>
      </c>
      <c r="F61" s="159">
        <v>1520</v>
      </c>
      <c r="G61" s="130">
        <v>0</v>
      </c>
    </row>
    <row r="62" spans="1:7" ht="42.6" customHeight="1" x14ac:dyDescent="0.2">
      <c r="A62" s="87">
        <v>0</v>
      </c>
      <c r="B62" s="97" t="s">
        <v>87</v>
      </c>
      <c r="C62" s="98">
        <v>1401</v>
      </c>
      <c r="D62" s="99">
        <v>0</v>
      </c>
      <c r="E62" s="136">
        <v>0</v>
      </c>
      <c r="F62" s="158">
        <f>F63</f>
        <v>24888</v>
      </c>
      <c r="G62" s="40">
        <f>G63</f>
        <v>363</v>
      </c>
    </row>
    <row r="63" spans="1:7" ht="38.25" x14ac:dyDescent="0.2">
      <c r="A63" s="87">
        <v>0</v>
      </c>
      <c r="B63" s="52" t="s">
        <v>249</v>
      </c>
      <c r="C63" s="100">
        <v>1401</v>
      </c>
      <c r="D63" s="101" t="s">
        <v>12</v>
      </c>
      <c r="E63" s="102">
        <v>0</v>
      </c>
      <c r="F63" s="159">
        <f>F66</f>
        <v>24888</v>
      </c>
      <c r="G63" s="130">
        <f>G66</f>
        <v>363</v>
      </c>
    </row>
    <row r="64" spans="1:7" ht="38.25" hidden="1" x14ac:dyDescent="0.2">
      <c r="A64" s="87">
        <v>0</v>
      </c>
      <c r="B64" s="52" t="s">
        <v>67</v>
      </c>
      <c r="C64" s="100">
        <v>1401</v>
      </c>
      <c r="D64" s="101" t="s">
        <v>12</v>
      </c>
      <c r="E64" s="102">
        <v>0</v>
      </c>
      <c r="F64" s="159">
        <v>0</v>
      </c>
      <c r="G64" s="130">
        <v>0</v>
      </c>
    </row>
    <row r="65" spans="1:8" ht="38.25" hidden="1" x14ac:dyDescent="0.2">
      <c r="A65" s="87">
        <v>0</v>
      </c>
      <c r="B65" s="52" t="s">
        <v>88</v>
      </c>
      <c r="C65" s="100">
        <v>1401</v>
      </c>
      <c r="D65" s="101" t="s">
        <v>19</v>
      </c>
      <c r="E65" s="102">
        <v>0</v>
      </c>
      <c r="F65" s="159">
        <v>0</v>
      </c>
      <c r="G65" s="130">
        <v>0</v>
      </c>
    </row>
    <row r="66" spans="1:8" x14ac:dyDescent="0.2">
      <c r="A66" s="87">
        <v>0</v>
      </c>
      <c r="B66" s="52" t="s">
        <v>81</v>
      </c>
      <c r="C66" s="100">
        <v>1401</v>
      </c>
      <c r="D66" s="101" t="s">
        <v>12</v>
      </c>
      <c r="E66" s="102">
        <v>500</v>
      </c>
      <c r="F66" s="159">
        <f>F67</f>
        <v>24888</v>
      </c>
      <c r="G66" s="130">
        <f>G67</f>
        <v>363</v>
      </c>
    </row>
    <row r="67" spans="1:8" s="16" customFormat="1" x14ac:dyDescent="0.2">
      <c r="A67" s="87">
        <v>0</v>
      </c>
      <c r="B67" s="52" t="s">
        <v>89</v>
      </c>
      <c r="C67" s="100">
        <v>1401</v>
      </c>
      <c r="D67" s="101" t="s">
        <v>12</v>
      </c>
      <c r="E67" s="102">
        <v>510</v>
      </c>
      <c r="F67" s="159">
        <v>24888</v>
      </c>
      <c r="G67" s="130">
        <v>363</v>
      </c>
      <c r="H67" s="125"/>
    </row>
    <row r="68" spans="1:8" ht="25.5" x14ac:dyDescent="0.2">
      <c r="A68" s="87">
        <v>0</v>
      </c>
      <c r="B68" s="97" t="s">
        <v>231</v>
      </c>
      <c r="C68" s="98">
        <v>1403</v>
      </c>
      <c r="D68" s="99">
        <v>0</v>
      </c>
      <c r="E68" s="136">
        <v>0</v>
      </c>
      <c r="F68" s="158">
        <f>F69</f>
        <v>19224.393</v>
      </c>
      <c r="G68" s="40">
        <v>0</v>
      </c>
    </row>
    <row r="69" spans="1:8" s="4" customFormat="1" ht="38.25" x14ac:dyDescent="0.2">
      <c r="A69" s="87">
        <v>0</v>
      </c>
      <c r="B69" s="52" t="s">
        <v>249</v>
      </c>
      <c r="C69" s="100">
        <v>1403</v>
      </c>
      <c r="D69" s="101" t="s">
        <v>12</v>
      </c>
      <c r="E69" s="102">
        <v>0</v>
      </c>
      <c r="F69" s="159">
        <f>F72</f>
        <v>19224.393</v>
      </c>
      <c r="G69" s="130">
        <v>0</v>
      </c>
      <c r="H69" s="125"/>
    </row>
    <row r="70" spans="1:8" s="4" customFormat="1" ht="38.25" hidden="1" x14ac:dyDescent="0.2">
      <c r="A70" s="87">
        <v>0</v>
      </c>
      <c r="B70" s="52" t="s">
        <v>67</v>
      </c>
      <c r="C70" s="100">
        <v>1402</v>
      </c>
      <c r="D70" s="101" t="s">
        <v>12</v>
      </c>
      <c r="E70" s="102">
        <v>0</v>
      </c>
      <c r="F70" s="159">
        <v>0</v>
      </c>
      <c r="G70" s="130">
        <v>0</v>
      </c>
      <c r="H70" s="125"/>
    </row>
    <row r="71" spans="1:8" s="4" customFormat="1" ht="25.5" hidden="1" x14ac:dyDescent="0.2">
      <c r="A71" s="87">
        <v>0</v>
      </c>
      <c r="B71" s="52" t="s">
        <v>92</v>
      </c>
      <c r="C71" s="100">
        <v>1402</v>
      </c>
      <c r="D71" s="101" t="s">
        <v>22</v>
      </c>
      <c r="E71" s="102">
        <v>0</v>
      </c>
      <c r="F71" s="159">
        <v>0</v>
      </c>
      <c r="G71" s="130">
        <v>0</v>
      </c>
      <c r="H71" s="125"/>
    </row>
    <row r="72" spans="1:8" s="4" customFormat="1" x14ac:dyDescent="0.2">
      <c r="A72" s="87">
        <v>0</v>
      </c>
      <c r="B72" s="52" t="s">
        <v>81</v>
      </c>
      <c r="C72" s="100">
        <v>1403</v>
      </c>
      <c r="D72" s="101" t="s">
        <v>12</v>
      </c>
      <c r="E72" s="102">
        <v>500</v>
      </c>
      <c r="F72" s="159">
        <f>F73</f>
        <v>19224.393</v>
      </c>
      <c r="G72" s="130">
        <v>0</v>
      </c>
      <c r="H72" s="125"/>
    </row>
    <row r="73" spans="1:8" s="4" customFormat="1" x14ac:dyDescent="0.2">
      <c r="A73" s="87">
        <v>0</v>
      </c>
      <c r="B73" s="52" t="s">
        <v>82</v>
      </c>
      <c r="C73" s="100">
        <v>1403</v>
      </c>
      <c r="D73" s="101" t="s">
        <v>12</v>
      </c>
      <c r="E73" s="102">
        <v>540</v>
      </c>
      <c r="F73" s="159">
        <v>19224.393</v>
      </c>
      <c r="G73" s="130">
        <v>0</v>
      </c>
      <c r="H73" s="125"/>
    </row>
    <row r="74" spans="1:8" ht="51" x14ac:dyDescent="0.2">
      <c r="A74" s="135">
        <v>938</v>
      </c>
      <c r="B74" s="97" t="s">
        <v>234</v>
      </c>
      <c r="C74" s="98">
        <v>0</v>
      </c>
      <c r="D74" s="99">
        <v>0</v>
      </c>
      <c r="E74" s="136">
        <v>0</v>
      </c>
      <c r="F74" s="158">
        <f>F75+F101+F111+F122+F133+F129+F137+F153+F165+F172+F179+F191</f>
        <v>124925.47399999999</v>
      </c>
      <c r="G74" s="40">
        <f>G75+G101+G111+G122+G133+G129+G137+G153+G165+G172+G179+G191</f>
        <v>24171.523999999998</v>
      </c>
    </row>
    <row r="75" spans="1:8" x14ac:dyDescent="0.2">
      <c r="A75" s="87">
        <v>0</v>
      </c>
      <c r="B75" s="97" t="s">
        <v>93</v>
      </c>
      <c r="C75" s="98">
        <v>113</v>
      </c>
      <c r="D75" s="99">
        <v>0</v>
      </c>
      <c r="E75" s="136">
        <v>0</v>
      </c>
      <c r="F75" s="158">
        <f>F76+F87</f>
        <v>31299.914000000001</v>
      </c>
      <c r="G75" s="40">
        <f>G76+G87</f>
        <v>0</v>
      </c>
    </row>
    <row r="76" spans="1:8" ht="38.25" x14ac:dyDescent="0.2">
      <c r="A76" s="87">
        <v>0</v>
      </c>
      <c r="B76" s="52" t="s">
        <v>250</v>
      </c>
      <c r="C76" s="100">
        <v>113</v>
      </c>
      <c r="D76" s="101" t="s">
        <v>23</v>
      </c>
      <c r="E76" s="102">
        <v>0</v>
      </c>
      <c r="F76" s="159">
        <f>F81+F83+F85</f>
        <v>4295.2650000000003</v>
      </c>
      <c r="G76" s="130">
        <v>0</v>
      </c>
    </row>
    <row r="77" spans="1:8" ht="38.25" hidden="1" x14ac:dyDescent="0.2">
      <c r="A77" s="87">
        <v>0</v>
      </c>
      <c r="B77" s="52" t="s">
        <v>94</v>
      </c>
      <c r="C77" s="100">
        <v>113</v>
      </c>
      <c r="D77" s="101" t="s">
        <v>23</v>
      </c>
      <c r="E77" s="102">
        <v>0</v>
      </c>
      <c r="F77" s="159">
        <v>0</v>
      </c>
      <c r="G77" s="130">
        <v>0</v>
      </c>
    </row>
    <row r="78" spans="1:8" ht="25.5" hidden="1" x14ac:dyDescent="0.2">
      <c r="A78" s="87">
        <v>0</v>
      </c>
      <c r="B78" s="52" t="s">
        <v>68</v>
      </c>
      <c r="C78" s="100">
        <v>113</v>
      </c>
      <c r="D78" s="101" t="s">
        <v>24</v>
      </c>
      <c r="E78" s="102">
        <v>0</v>
      </c>
      <c r="F78" s="159">
        <v>0</v>
      </c>
      <c r="G78" s="130">
        <v>0</v>
      </c>
    </row>
    <row r="79" spans="1:8" ht="25.5" hidden="1" x14ac:dyDescent="0.2">
      <c r="A79" s="87">
        <v>0</v>
      </c>
      <c r="B79" s="52" t="s">
        <v>68</v>
      </c>
      <c r="C79" s="100">
        <v>113</v>
      </c>
      <c r="D79" s="101" t="s">
        <v>24</v>
      </c>
      <c r="E79" s="102">
        <v>0</v>
      </c>
      <c r="F79" s="159">
        <v>0</v>
      </c>
      <c r="G79" s="130">
        <v>0</v>
      </c>
    </row>
    <row r="80" spans="1:8" ht="25.5" hidden="1" x14ac:dyDescent="0.2">
      <c r="A80" s="87">
        <v>0</v>
      </c>
      <c r="B80" s="52" t="s">
        <v>68</v>
      </c>
      <c r="C80" s="100">
        <v>113</v>
      </c>
      <c r="D80" s="101" t="s">
        <v>24</v>
      </c>
      <c r="E80" s="102">
        <v>0</v>
      </c>
      <c r="F80" s="159">
        <v>0</v>
      </c>
      <c r="G80" s="130">
        <v>0</v>
      </c>
    </row>
    <row r="81" spans="1:8" ht="63.75" x14ac:dyDescent="0.2">
      <c r="A81" s="87">
        <v>0</v>
      </c>
      <c r="B81" s="52" t="s">
        <v>69</v>
      </c>
      <c r="C81" s="100">
        <v>113</v>
      </c>
      <c r="D81" s="101" t="s">
        <v>23</v>
      </c>
      <c r="E81" s="102">
        <v>100</v>
      </c>
      <c r="F81" s="159">
        <f>F82</f>
        <v>1891.7080000000001</v>
      </c>
      <c r="G81" s="130">
        <v>0</v>
      </c>
    </row>
    <row r="82" spans="1:8" ht="25.5" x14ac:dyDescent="0.2">
      <c r="A82" s="87">
        <v>0</v>
      </c>
      <c r="B82" s="52" t="s">
        <v>131</v>
      </c>
      <c r="C82" s="100">
        <v>113</v>
      </c>
      <c r="D82" s="101" t="s">
        <v>23</v>
      </c>
      <c r="E82" s="102">
        <v>110</v>
      </c>
      <c r="F82" s="159">
        <v>1891.7080000000001</v>
      </c>
      <c r="G82" s="130">
        <v>0</v>
      </c>
    </row>
    <row r="83" spans="1:8" ht="32.25" customHeight="1" x14ac:dyDescent="0.2">
      <c r="A83" s="87">
        <v>0</v>
      </c>
      <c r="B83" s="52" t="s">
        <v>71</v>
      </c>
      <c r="C83" s="100">
        <v>113</v>
      </c>
      <c r="D83" s="101" t="s">
        <v>23</v>
      </c>
      <c r="E83" s="102">
        <v>200</v>
      </c>
      <c r="F83" s="159">
        <f>F84</f>
        <v>1818.0609999999999</v>
      </c>
      <c r="G83" s="130">
        <v>0</v>
      </c>
    </row>
    <row r="84" spans="1:8" ht="37.15" customHeight="1" x14ac:dyDescent="0.2">
      <c r="A84" s="87">
        <v>0</v>
      </c>
      <c r="B84" s="52" t="s">
        <v>72</v>
      </c>
      <c r="C84" s="100">
        <v>113</v>
      </c>
      <c r="D84" s="101" t="s">
        <v>23</v>
      </c>
      <c r="E84" s="102">
        <v>240</v>
      </c>
      <c r="F84" s="159">
        <v>1818.0609999999999</v>
      </c>
      <c r="G84" s="130">
        <v>0</v>
      </c>
    </row>
    <row r="85" spans="1:8" x14ac:dyDescent="0.2">
      <c r="A85" s="87">
        <v>0</v>
      </c>
      <c r="B85" s="52" t="s">
        <v>73</v>
      </c>
      <c r="C85" s="100">
        <v>113</v>
      </c>
      <c r="D85" s="101" t="s">
        <v>23</v>
      </c>
      <c r="E85" s="102">
        <v>800</v>
      </c>
      <c r="F85" s="159">
        <f>F86</f>
        <v>585.49599999999998</v>
      </c>
      <c r="G85" s="130">
        <v>0</v>
      </c>
    </row>
    <row r="86" spans="1:8" x14ac:dyDescent="0.2">
      <c r="A86" s="87">
        <v>0</v>
      </c>
      <c r="B86" s="52" t="s">
        <v>74</v>
      </c>
      <c r="C86" s="100">
        <v>113</v>
      </c>
      <c r="D86" s="101" t="s">
        <v>23</v>
      </c>
      <c r="E86" s="102">
        <v>850</v>
      </c>
      <c r="F86" s="159">
        <v>585.49599999999998</v>
      </c>
      <c r="G86" s="130">
        <v>0</v>
      </c>
    </row>
    <row r="87" spans="1:8" ht="90.75" customHeight="1" x14ac:dyDescent="0.2">
      <c r="A87" s="87">
        <v>0</v>
      </c>
      <c r="B87" s="52" t="s">
        <v>251</v>
      </c>
      <c r="C87" s="100">
        <v>113</v>
      </c>
      <c r="D87" s="101" t="s">
        <v>25</v>
      </c>
      <c r="E87" s="102">
        <v>0</v>
      </c>
      <c r="F87" s="159">
        <f>F94</f>
        <v>27004.649000000001</v>
      </c>
      <c r="G87" s="130">
        <f>G94</f>
        <v>0</v>
      </c>
    </row>
    <row r="88" spans="1:8" ht="102" hidden="1" x14ac:dyDescent="0.2">
      <c r="A88" s="87">
        <v>0</v>
      </c>
      <c r="B88" s="52" t="s">
        <v>96</v>
      </c>
      <c r="C88" s="100">
        <v>113</v>
      </c>
      <c r="D88" s="101" t="s">
        <v>25</v>
      </c>
      <c r="E88" s="102">
        <v>0</v>
      </c>
      <c r="F88" s="159">
        <v>0</v>
      </c>
      <c r="G88" s="130">
        <v>0</v>
      </c>
    </row>
    <row r="89" spans="1:8" ht="102" hidden="1" x14ac:dyDescent="0.2">
      <c r="A89" s="87">
        <v>0</v>
      </c>
      <c r="B89" s="52" t="s">
        <v>96</v>
      </c>
      <c r="C89" s="100">
        <v>113</v>
      </c>
      <c r="D89" s="101" t="s">
        <v>25</v>
      </c>
      <c r="E89" s="102">
        <v>0</v>
      </c>
      <c r="F89" s="159">
        <v>0</v>
      </c>
      <c r="G89" s="130">
        <v>0</v>
      </c>
    </row>
    <row r="90" spans="1:8" ht="63.75" hidden="1" x14ac:dyDescent="0.2">
      <c r="A90" s="87">
        <v>0</v>
      </c>
      <c r="B90" s="52" t="s">
        <v>97</v>
      </c>
      <c r="C90" s="100">
        <v>113</v>
      </c>
      <c r="D90" s="101" t="s">
        <v>26</v>
      </c>
      <c r="E90" s="102">
        <v>0</v>
      </c>
      <c r="F90" s="159">
        <v>0</v>
      </c>
      <c r="G90" s="130">
        <v>0</v>
      </c>
    </row>
    <row r="91" spans="1:8" ht="63.75" hidden="1" x14ac:dyDescent="0.2">
      <c r="A91" s="87">
        <v>0</v>
      </c>
      <c r="B91" s="52" t="s">
        <v>97</v>
      </c>
      <c r="C91" s="100">
        <v>113</v>
      </c>
      <c r="D91" s="101" t="s">
        <v>26</v>
      </c>
      <c r="E91" s="102">
        <v>0</v>
      </c>
      <c r="F91" s="159">
        <v>0</v>
      </c>
      <c r="G91" s="130">
        <v>0</v>
      </c>
    </row>
    <row r="92" spans="1:8" ht="63.75" hidden="1" x14ac:dyDescent="0.2">
      <c r="A92" s="87">
        <v>0</v>
      </c>
      <c r="B92" s="52" t="s">
        <v>97</v>
      </c>
      <c r="C92" s="100">
        <v>113</v>
      </c>
      <c r="D92" s="101" t="s">
        <v>26</v>
      </c>
      <c r="E92" s="102">
        <v>0</v>
      </c>
      <c r="F92" s="159">
        <v>0</v>
      </c>
      <c r="G92" s="130">
        <v>0</v>
      </c>
    </row>
    <row r="93" spans="1:8" ht="63.75" hidden="1" x14ac:dyDescent="0.2">
      <c r="A93" s="87">
        <v>0</v>
      </c>
      <c r="B93" s="52" t="s">
        <v>97</v>
      </c>
      <c r="C93" s="100">
        <v>113</v>
      </c>
      <c r="D93" s="101" t="s">
        <v>26</v>
      </c>
      <c r="E93" s="102">
        <v>0</v>
      </c>
      <c r="F93" s="159">
        <v>0</v>
      </c>
      <c r="G93" s="130">
        <v>0</v>
      </c>
    </row>
    <row r="94" spans="1:8" ht="22.9" customHeight="1" x14ac:dyDescent="0.2">
      <c r="A94" s="87">
        <v>0</v>
      </c>
      <c r="B94" s="52" t="s">
        <v>98</v>
      </c>
      <c r="C94" s="100">
        <v>113</v>
      </c>
      <c r="D94" s="101" t="s">
        <v>25</v>
      </c>
      <c r="E94" s="102">
        <v>600</v>
      </c>
      <c r="F94" s="159">
        <f>F95</f>
        <v>27004.649000000001</v>
      </c>
      <c r="G94" s="130">
        <f>G95</f>
        <v>0</v>
      </c>
    </row>
    <row r="95" spans="1:8" s="16" customFormat="1" ht="11.25" customHeight="1" x14ac:dyDescent="0.2">
      <c r="A95" s="87">
        <v>0</v>
      </c>
      <c r="B95" s="52" t="s">
        <v>99</v>
      </c>
      <c r="C95" s="100">
        <v>113</v>
      </c>
      <c r="D95" s="101" t="s">
        <v>25</v>
      </c>
      <c r="E95" s="102">
        <v>620</v>
      </c>
      <c r="F95" s="159">
        <v>27004.649000000001</v>
      </c>
      <c r="G95" s="130"/>
      <c r="H95" s="125"/>
    </row>
    <row r="96" spans="1:8" ht="25.5" hidden="1" x14ac:dyDescent="0.2">
      <c r="A96" s="87"/>
      <c r="B96" s="52" t="s">
        <v>90</v>
      </c>
      <c r="C96" s="100">
        <v>113</v>
      </c>
      <c r="D96" s="101">
        <v>9000000000</v>
      </c>
      <c r="E96" s="102"/>
      <c r="F96" s="159">
        <f>F97</f>
        <v>0</v>
      </c>
      <c r="G96" s="130"/>
    </row>
    <row r="97" spans="1:7" ht="25.5" hidden="1" x14ac:dyDescent="0.2">
      <c r="A97" s="87"/>
      <c r="B97" s="52" t="s">
        <v>95</v>
      </c>
      <c r="C97" s="100">
        <v>113</v>
      </c>
      <c r="D97" s="101">
        <v>9000020000</v>
      </c>
      <c r="E97" s="102"/>
      <c r="F97" s="159">
        <f>F98</f>
        <v>0</v>
      </c>
      <c r="G97" s="130"/>
    </row>
    <row r="98" spans="1:7" ht="25.5" hidden="1" x14ac:dyDescent="0.2">
      <c r="A98" s="87"/>
      <c r="B98" s="52" t="s">
        <v>134</v>
      </c>
      <c r="C98" s="100">
        <v>113</v>
      </c>
      <c r="D98" s="101">
        <v>9000022000</v>
      </c>
      <c r="E98" s="102"/>
      <c r="F98" s="159">
        <f>F99</f>
        <v>0</v>
      </c>
      <c r="G98" s="130"/>
    </row>
    <row r="99" spans="1:7" ht="25.5" hidden="1" x14ac:dyDescent="0.2">
      <c r="A99" s="87"/>
      <c r="B99" s="52" t="s">
        <v>71</v>
      </c>
      <c r="C99" s="100">
        <v>113</v>
      </c>
      <c r="D99" s="101">
        <v>9000022000</v>
      </c>
      <c r="E99" s="102">
        <v>200</v>
      </c>
      <c r="F99" s="159">
        <f>F100</f>
        <v>0</v>
      </c>
      <c r="G99" s="130"/>
    </row>
    <row r="100" spans="1:7" ht="38.25" hidden="1" x14ac:dyDescent="0.2">
      <c r="A100" s="87"/>
      <c r="B100" s="52" t="s">
        <v>72</v>
      </c>
      <c r="C100" s="100">
        <v>113</v>
      </c>
      <c r="D100" s="101">
        <v>9000022000</v>
      </c>
      <c r="E100" s="102">
        <v>240</v>
      </c>
      <c r="F100" s="159"/>
      <c r="G100" s="130"/>
    </row>
    <row r="101" spans="1:7" x14ac:dyDescent="0.2">
      <c r="A101" s="87">
        <v>0</v>
      </c>
      <c r="B101" s="97" t="s">
        <v>101</v>
      </c>
      <c r="C101" s="98">
        <v>409</v>
      </c>
      <c r="D101" s="99">
        <v>0</v>
      </c>
      <c r="E101" s="136">
        <v>0</v>
      </c>
      <c r="F101" s="158">
        <f>F102</f>
        <v>7846.6109999999999</v>
      </c>
      <c r="G101" s="40">
        <v>0</v>
      </c>
    </row>
    <row r="102" spans="1:7" ht="66.75" customHeight="1" x14ac:dyDescent="0.2">
      <c r="A102" s="87">
        <v>0</v>
      </c>
      <c r="B102" s="52" t="s">
        <v>264</v>
      </c>
      <c r="C102" s="100">
        <v>409</v>
      </c>
      <c r="D102" s="101" t="s">
        <v>28</v>
      </c>
      <c r="E102" s="102">
        <v>0</v>
      </c>
      <c r="F102" s="159">
        <f>F109</f>
        <v>7846.6109999999999</v>
      </c>
      <c r="G102" s="130">
        <v>0</v>
      </c>
    </row>
    <row r="103" spans="1:7" ht="76.5" hidden="1" x14ac:dyDescent="0.2">
      <c r="A103" s="87">
        <v>0</v>
      </c>
      <c r="B103" s="52" t="s">
        <v>102</v>
      </c>
      <c r="C103" s="100">
        <v>409</v>
      </c>
      <c r="D103" s="101" t="s">
        <v>28</v>
      </c>
      <c r="E103" s="102">
        <v>0</v>
      </c>
      <c r="F103" s="159">
        <v>0</v>
      </c>
      <c r="G103" s="130">
        <v>0</v>
      </c>
    </row>
    <row r="104" spans="1:7" ht="76.5" hidden="1" x14ac:dyDescent="0.2">
      <c r="A104" s="87">
        <v>0</v>
      </c>
      <c r="B104" s="52" t="s">
        <v>102</v>
      </c>
      <c r="C104" s="100">
        <v>409</v>
      </c>
      <c r="D104" s="101" t="s">
        <v>28</v>
      </c>
      <c r="E104" s="102">
        <v>0</v>
      </c>
      <c r="F104" s="159">
        <v>0</v>
      </c>
      <c r="G104" s="130">
        <v>0</v>
      </c>
    </row>
    <row r="105" spans="1:7" ht="25.5" hidden="1" x14ac:dyDescent="0.2">
      <c r="A105" s="87">
        <v>0</v>
      </c>
      <c r="B105" s="52" t="s">
        <v>95</v>
      </c>
      <c r="C105" s="100">
        <v>409</v>
      </c>
      <c r="D105" s="101" t="s">
        <v>29</v>
      </c>
      <c r="E105" s="102">
        <v>0</v>
      </c>
      <c r="F105" s="159">
        <v>0</v>
      </c>
      <c r="G105" s="130">
        <v>0</v>
      </c>
    </row>
    <row r="106" spans="1:7" ht="25.5" hidden="1" x14ac:dyDescent="0.2">
      <c r="A106" s="87">
        <v>0</v>
      </c>
      <c r="B106" s="52" t="s">
        <v>95</v>
      </c>
      <c r="C106" s="100">
        <v>409</v>
      </c>
      <c r="D106" s="101" t="s">
        <v>29</v>
      </c>
      <c r="E106" s="102">
        <v>0</v>
      </c>
      <c r="F106" s="159">
        <v>0</v>
      </c>
      <c r="G106" s="130">
        <v>0</v>
      </c>
    </row>
    <row r="107" spans="1:7" ht="25.5" hidden="1" x14ac:dyDescent="0.2">
      <c r="A107" s="87">
        <v>0</v>
      </c>
      <c r="B107" s="52" t="s">
        <v>95</v>
      </c>
      <c r="C107" s="100">
        <v>409</v>
      </c>
      <c r="D107" s="101" t="s">
        <v>29</v>
      </c>
      <c r="E107" s="102">
        <v>0</v>
      </c>
      <c r="F107" s="159">
        <v>0</v>
      </c>
      <c r="G107" s="130">
        <v>0</v>
      </c>
    </row>
    <row r="108" spans="1:7" ht="25.5" hidden="1" x14ac:dyDescent="0.2">
      <c r="A108" s="87">
        <v>0</v>
      </c>
      <c r="B108" s="52" t="s">
        <v>95</v>
      </c>
      <c r="C108" s="100">
        <v>409</v>
      </c>
      <c r="D108" s="101" t="s">
        <v>29</v>
      </c>
      <c r="E108" s="102">
        <v>0</v>
      </c>
      <c r="F108" s="159">
        <v>0</v>
      </c>
      <c r="G108" s="130">
        <v>0</v>
      </c>
    </row>
    <row r="109" spans="1:7" ht="30.75" customHeight="1" x14ac:dyDescent="0.2">
      <c r="A109" s="87">
        <v>0</v>
      </c>
      <c r="B109" s="52" t="s">
        <v>71</v>
      </c>
      <c r="C109" s="100">
        <v>409</v>
      </c>
      <c r="D109" s="101" t="s">
        <v>28</v>
      </c>
      <c r="E109" s="102">
        <v>200</v>
      </c>
      <c r="F109" s="159">
        <f>F110</f>
        <v>7846.6109999999999</v>
      </c>
      <c r="G109" s="130">
        <v>0</v>
      </c>
    </row>
    <row r="110" spans="1:7" ht="27.4" customHeight="1" x14ac:dyDescent="0.2">
      <c r="A110" s="87">
        <v>0</v>
      </c>
      <c r="B110" s="52" t="s">
        <v>72</v>
      </c>
      <c r="C110" s="100">
        <v>409</v>
      </c>
      <c r="D110" s="101" t="s">
        <v>28</v>
      </c>
      <c r="E110" s="102">
        <v>240</v>
      </c>
      <c r="F110" s="159">
        <v>7846.6109999999999</v>
      </c>
      <c r="G110" s="130">
        <v>0</v>
      </c>
    </row>
    <row r="111" spans="1:7" ht="25.5" x14ac:dyDescent="0.2">
      <c r="A111" s="87">
        <v>0</v>
      </c>
      <c r="B111" s="97" t="s">
        <v>103</v>
      </c>
      <c r="C111" s="98">
        <v>412</v>
      </c>
      <c r="D111" s="99">
        <v>0</v>
      </c>
      <c r="E111" s="136">
        <v>0</v>
      </c>
      <c r="F111" s="158">
        <f>F115+F118+F112</f>
        <v>619.45399999999995</v>
      </c>
      <c r="G111" s="40">
        <f>G115+G118+G112</f>
        <v>45.154000000000003</v>
      </c>
    </row>
    <row r="112" spans="1:7" ht="38.25" x14ac:dyDescent="0.2">
      <c r="A112" s="87"/>
      <c r="B112" s="52" t="s">
        <v>250</v>
      </c>
      <c r="C112" s="100">
        <v>412</v>
      </c>
      <c r="D112" s="101" t="s">
        <v>23</v>
      </c>
      <c r="E112" s="136"/>
      <c r="F112" s="159">
        <f>F113</f>
        <v>49.058999999999997</v>
      </c>
      <c r="G112" s="130">
        <f>G113</f>
        <v>45.154000000000003</v>
      </c>
    </row>
    <row r="113" spans="1:8" ht="25.5" x14ac:dyDescent="0.2">
      <c r="A113" s="87"/>
      <c r="B113" s="52" t="s">
        <v>71</v>
      </c>
      <c r="C113" s="100">
        <v>412</v>
      </c>
      <c r="D113" s="101" t="s">
        <v>23</v>
      </c>
      <c r="E113" s="102">
        <v>200</v>
      </c>
      <c r="F113" s="159">
        <f>F114</f>
        <v>49.058999999999997</v>
      </c>
      <c r="G113" s="130">
        <f>G114</f>
        <v>45.154000000000003</v>
      </c>
    </row>
    <row r="114" spans="1:8" ht="38.25" x14ac:dyDescent="0.2">
      <c r="A114" s="87"/>
      <c r="B114" s="52" t="s">
        <v>72</v>
      </c>
      <c r="C114" s="100">
        <v>412</v>
      </c>
      <c r="D114" s="101" t="s">
        <v>23</v>
      </c>
      <c r="E114" s="102">
        <v>240</v>
      </c>
      <c r="F114" s="159">
        <v>49.058999999999997</v>
      </c>
      <c r="G114" s="130">
        <v>45.154000000000003</v>
      </c>
    </row>
    <row r="115" spans="1:8" s="10" customFormat="1" ht="54" customHeight="1" x14ac:dyDescent="0.2">
      <c r="A115" s="87"/>
      <c r="B115" s="52" t="s">
        <v>266</v>
      </c>
      <c r="C115" s="100">
        <v>412</v>
      </c>
      <c r="D115" s="101">
        <v>1700000000</v>
      </c>
      <c r="E115" s="102"/>
      <c r="F115" s="159">
        <f>F116</f>
        <v>570.39499999999998</v>
      </c>
      <c r="G115" s="130"/>
      <c r="H115" s="125"/>
    </row>
    <row r="116" spans="1:8" s="10" customFormat="1" ht="38.25" x14ac:dyDescent="0.2">
      <c r="A116" s="87"/>
      <c r="B116" s="52" t="s">
        <v>98</v>
      </c>
      <c r="C116" s="100">
        <v>412</v>
      </c>
      <c r="D116" s="101">
        <v>1700000000</v>
      </c>
      <c r="E116" s="102">
        <v>600</v>
      </c>
      <c r="F116" s="159">
        <f>F117</f>
        <v>570.39499999999998</v>
      </c>
      <c r="G116" s="130"/>
      <c r="H116" s="125"/>
    </row>
    <row r="117" spans="1:8" s="10" customFormat="1" ht="38.25" customHeight="1" x14ac:dyDescent="0.2">
      <c r="A117" s="87"/>
      <c r="B117" s="103" t="s">
        <v>236</v>
      </c>
      <c r="C117" s="104">
        <v>412</v>
      </c>
      <c r="D117" s="105">
        <v>1700000000</v>
      </c>
      <c r="E117" s="106">
        <v>630</v>
      </c>
      <c r="F117" s="159">
        <v>570.39499999999998</v>
      </c>
      <c r="G117" s="139"/>
      <c r="H117" s="125"/>
    </row>
    <row r="118" spans="1:8" ht="1.5" hidden="1" customHeight="1" x14ac:dyDescent="0.2">
      <c r="A118" s="87"/>
      <c r="B118" s="103" t="s">
        <v>90</v>
      </c>
      <c r="C118" s="104">
        <v>412</v>
      </c>
      <c r="D118" s="105">
        <v>9000000000</v>
      </c>
      <c r="E118" s="106"/>
      <c r="F118" s="159">
        <f>F119</f>
        <v>0</v>
      </c>
      <c r="G118" s="130">
        <f>G119</f>
        <v>0</v>
      </c>
    </row>
    <row r="119" spans="1:8" ht="25.5" hidden="1" x14ac:dyDescent="0.2">
      <c r="A119" s="87"/>
      <c r="B119" s="103" t="s">
        <v>226</v>
      </c>
      <c r="C119" s="104">
        <v>412</v>
      </c>
      <c r="D119" s="105">
        <v>9040000000</v>
      </c>
      <c r="E119" s="106"/>
      <c r="F119" s="159">
        <f t="shared" ref="F119:G120" si="0">F120</f>
        <v>0</v>
      </c>
      <c r="G119" s="130">
        <f t="shared" si="0"/>
        <v>0</v>
      </c>
    </row>
    <row r="120" spans="1:8" ht="25.5" hidden="1" x14ac:dyDescent="0.2">
      <c r="A120" s="87"/>
      <c r="B120" s="103" t="s">
        <v>71</v>
      </c>
      <c r="C120" s="104">
        <v>412</v>
      </c>
      <c r="D120" s="105">
        <v>9040000000</v>
      </c>
      <c r="E120" s="106">
        <v>200</v>
      </c>
      <c r="F120" s="159">
        <f t="shared" si="0"/>
        <v>0</v>
      </c>
      <c r="G120" s="130">
        <f t="shared" si="0"/>
        <v>0</v>
      </c>
    </row>
    <row r="121" spans="1:8" ht="38.25" hidden="1" x14ac:dyDescent="0.2">
      <c r="A121" s="87"/>
      <c r="B121" s="103" t="s">
        <v>72</v>
      </c>
      <c r="C121" s="104">
        <v>412</v>
      </c>
      <c r="D121" s="105">
        <v>9040000000</v>
      </c>
      <c r="E121" s="106">
        <v>240</v>
      </c>
      <c r="F121" s="159">
        <v>0</v>
      </c>
      <c r="G121" s="130">
        <v>0</v>
      </c>
    </row>
    <row r="122" spans="1:8" x14ac:dyDescent="0.2">
      <c r="A122" s="87">
        <v>0</v>
      </c>
      <c r="B122" s="97" t="s">
        <v>106</v>
      </c>
      <c r="C122" s="98">
        <v>501</v>
      </c>
      <c r="D122" s="99">
        <v>0</v>
      </c>
      <c r="E122" s="136">
        <v>0</v>
      </c>
      <c r="F122" s="158">
        <f>F123</f>
        <v>260</v>
      </c>
      <c r="G122" s="40">
        <f>G123</f>
        <v>0</v>
      </c>
    </row>
    <row r="123" spans="1:8" ht="38.25" x14ac:dyDescent="0.2">
      <c r="A123" s="87">
        <v>0</v>
      </c>
      <c r="B123" s="52" t="s">
        <v>250</v>
      </c>
      <c r="C123" s="100">
        <v>501</v>
      </c>
      <c r="D123" s="101" t="s">
        <v>23</v>
      </c>
      <c r="E123" s="102">
        <v>0</v>
      </c>
      <c r="F123" s="159">
        <f>F127</f>
        <v>260</v>
      </c>
      <c r="G123" s="130">
        <v>0</v>
      </c>
    </row>
    <row r="124" spans="1:8" ht="25.5" hidden="1" x14ac:dyDescent="0.2">
      <c r="A124" s="87">
        <v>0</v>
      </c>
      <c r="B124" s="52" t="s">
        <v>90</v>
      </c>
      <c r="C124" s="100">
        <v>501</v>
      </c>
      <c r="D124" s="101" t="s">
        <v>20</v>
      </c>
      <c r="E124" s="102">
        <v>0</v>
      </c>
      <c r="F124" s="159">
        <v>0</v>
      </c>
      <c r="G124" s="130">
        <v>0</v>
      </c>
    </row>
    <row r="125" spans="1:8" ht="25.5" hidden="1" x14ac:dyDescent="0.2">
      <c r="A125" s="87">
        <v>0</v>
      </c>
      <c r="B125" s="52" t="s">
        <v>90</v>
      </c>
      <c r="C125" s="100">
        <v>501</v>
      </c>
      <c r="D125" s="101" t="s">
        <v>20</v>
      </c>
      <c r="E125" s="102">
        <v>0</v>
      </c>
      <c r="F125" s="159">
        <v>0</v>
      </c>
      <c r="G125" s="130">
        <v>0</v>
      </c>
    </row>
    <row r="126" spans="1:8" ht="25.5" hidden="1" x14ac:dyDescent="0.2">
      <c r="A126" s="87">
        <v>0</v>
      </c>
      <c r="B126" s="52" t="s">
        <v>107</v>
      </c>
      <c r="C126" s="100">
        <v>501</v>
      </c>
      <c r="D126" s="101" t="s">
        <v>20</v>
      </c>
      <c r="E126" s="102">
        <v>0</v>
      </c>
      <c r="F126" s="159">
        <v>0</v>
      </c>
      <c r="G126" s="130">
        <v>0</v>
      </c>
    </row>
    <row r="127" spans="1:8" ht="28.5" customHeight="1" x14ac:dyDescent="0.2">
      <c r="A127" s="87">
        <v>0</v>
      </c>
      <c r="B127" s="52" t="s">
        <v>71</v>
      </c>
      <c r="C127" s="100">
        <v>501</v>
      </c>
      <c r="D127" s="101" t="s">
        <v>23</v>
      </c>
      <c r="E127" s="102">
        <v>200</v>
      </c>
      <c r="F127" s="159">
        <f>F128</f>
        <v>260</v>
      </c>
      <c r="G127" s="130">
        <v>0</v>
      </c>
    </row>
    <row r="128" spans="1:8" ht="38.25" x14ac:dyDescent="0.2">
      <c r="A128" s="87">
        <v>0</v>
      </c>
      <c r="B128" s="52" t="s">
        <v>72</v>
      </c>
      <c r="C128" s="100">
        <v>501</v>
      </c>
      <c r="D128" s="101" t="s">
        <v>23</v>
      </c>
      <c r="E128" s="102">
        <v>240</v>
      </c>
      <c r="F128" s="159">
        <v>260</v>
      </c>
      <c r="G128" s="130">
        <v>0</v>
      </c>
    </row>
    <row r="129" spans="1:8" s="10" customFormat="1" ht="15.75" customHeight="1" x14ac:dyDescent="0.2">
      <c r="A129" s="87"/>
      <c r="B129" s="97" t="s">
        <v>168</v>
      </c>
      <c r="C129" s="98">
        <v>503</v>
      </c>
      <c r="D129" s="99"/>
      <c r="E129" s="136"/>
      <c r="F129" s="158">
        <f>F130</f>
        <v>11502.159</v>
      </c>
      <c r="G129" s="40">
        <f>G130</f>
        <v>0</v>
      </c>
      <c r="H129" s="125"/>
    </row>
    <row r="130" spans="1:8" s="10" customFormat="1" ht="49.5" customHeight="1" x14ac:dyDescent="0.2">
      <c r="A130" s="87"/>
      <c r="B130" s="52" t="s">
        <v>267</v>
      </c>
      <c r="C130" s="100">
        <v>503</v>
      </c>
      <c r="D130" s="101">
        <v>4000000000</v>
      </c>
      <c r="E130" s="102"/>
      <c r="F130" s="159">
        <f>F131</f>
        <v>11502.159</v>
      </c>
      <c r="G130" s="130">
        <f>G131</f>
        <v>0</v>
      </c>
      <c r="H130" s="125"/>
    </row>
    <row r="131" spans="1:8" s="10" customFormat="1" ht="27" customHeight="1" x14ac:dyDescent="0.2">
      <c r="A131" s="87"/>
      <c r="B131" s="52" t="s">
        <v>71</v>
      </c>
      <c r="C131" s="100">
        <v>503</v>
      </c>
      <c r="D131" s="101">
        <v>4000000000</v>
      </c>
      <c r="E131" s="102">
        <v>200</v>
      </c>
      <c r="F131" s="159">
        <f t="shared" ref="F131:G131" si="1">F132</f>
        <v>11502.159</v>
      </c>
      <c r="G131" s="130">
        <f t="shared" si="1"/>
        <v>0</v>
      </c>
      <c r="H131" s="125"/>
    </row>
    <row r="132" spans="1:8" s="10" customFormat="1" ht="36" customHeight="1" x14ac:dyDescent="0.2">
      <c r="A132" s="87"/>
      <c r="B132" s="52" t="s">
        <v>72</v>
      </c>
      <c r="C132" s="100">
        <v>503</v>
      </c>
      <c r="D132" s="101">
        <v>4000000000</v>
      </c>
      <c r="E132" s="102">
        <v>240</v>
      </c>
      <c r="F132" s="159">
        <v>11502.159</v>
      </c>
      <c r="G132" s="130"/>
      <c r="H132" s="125"/>
    </row>
    <row r="133" spans="1:8" s="10" customFormat="1" ht="25.5" x14ac:dyDescent="0.2">
      <c r="A133" s="87"/>
      <c r="B133" s="97" t="s">
        <v>275</v>
      </c>
      <c r="C133" s="98">
        <v>605</v>
      </c>
      <c r="D133" s="99"/>
      <c r="E133" s="136"/>
      <c r="F133" s="158">
        <f t="shared" ref="F133:G135" si="2">F134</f>
        <v>2100</v>
      </c>
      <c r="G133" s="40">
        <f t="shared" si="2"/>
        <v>1000</v>
      </c>
      <c r="H133" s="125"/>
    </row>
    <row r="134" spans="1:8" s="10" customFormat="1" ht="36" customHeight="1" x14ac:dyDescent="0.2">
      <c r="A134" s="87"/>
      <c r="B134" s="52" t="s">
        <v>250</v>
      </c>
      <c r="C134" s="100">
        <v>605</v>
      </c>
      <c r="D134" s="101">
        <v>200000000</v>
      </c>
      <c r="E134" s="102"/>
      <c r="F134" s="159">
        <f t="shared" si="2"/>
        <v>2100</v>
      </c>
      <c r="G134" s="130">
        <f t="shared" si="2"/>
        <v>1000</v>
      </c>
      <c r="H134" s="125"/>
    </row>
    <row r="135" spans="1:8" s="10" customFormat="1" ht="25.5" x14ac:dyDescent="0.2">
      <c r="A135" s="87"/>
      <c r="B135" s="52" t="s">
        <v>71</v>
      </c>
      <c r="C135" s="100">
        <v>605</v>
      </c>
      <c r="D135" s="101">
        <v>200000000</v>
      </c>
      <c r="E135" s="102">
        <v>200</v>
      </c>
      <c r="F135" s="159">
        <f t="shared" si="2"/>
        <v>2100</v>
      </c>
      <c r="G135" s="130">
        <f t="shared" si="2"/>
        <v>1000</v>
      </c>
      <c r="H135" s="125"/>
    </row>
    <row r="136" spans="1:8" s="10" customFormat="1" ht="36" customHeight="1" x14ac:dyDescent="0.2">
      <c r="A136" s="87"/>
      <c r="B136" s="52" t="s">
        <v>72</v>
      </c>
      <c r="C136" s="100">
        <v>605</v>
      </c>
      <c r="D136" s="101">
        <v>200000000</v>
      </c>
      <c r="E136" s="102">
        <v>240</v>
      </c>
      <c r="F136" s="159">
        <v>2100</v>
      </c>
      <c r="G136" s="130">
        <v>1000</v>
      </c>
      <c r="H136" s="125"/>
    </row>
    <row r="137" spans="1:8" x14ac:dyDescent="0.2">
      <c r="A137" s="87">
        <v>0</v>
      </c>
      <c r="B137" s="97" t="s">
        <v>162</v>
      </c>
      <c r="C137" s="98">
        <v>707</v>
      </c>
      <c r="D137" s="99">
        <v>0</v>
      </c>
      <c r="E137" s="136">
        <v>0</v>
      </c>
      <c r="F137" s="158">
        <f>F138</f>
        <v>2468.8119999999999</v>
      </c>
      <c r="G137" s="40">
        <f>G138</f>
        <v>204.45500000000001</v>
      </c>
    </row>
    <row r="138" spans="1:8" ht="38.25" x14ac:dyDescent="0.2">
      <c r="A138" s="87">
        <v>0</v>
      </c>
      <c r="B138" s="52" t="s">
        <v>253</v>
      </c>
      <c r="C138" s="100">
        <v>707</v>
      </c>
      <c r="D138" s="101" t="s">
        <v>31</v>
      </c>
      <c r="E138" s="102">
        <v>0</v>
      </c>
      <c r="F138" s="159">
        <f>F144</f>
        <v>2468.8119999999999</v>
      </c>
      <c r="G138" s="130">
        <f>G144</f>
        <v>204.45500000000001</v>
      </c>
    </row>
    <row r="139" spans="1:8" ht="38.25" hidden="1" x14ac:dyDescent="0.2">
      <c r="A139" s="87">
        <v>0</v>
      </c>
      <c r="B139" s="52" t="s">
        <v>109</v>
      </c>
      <c r="C139" s="100">
        <v>707</v>
      </c>
      <c r="D139" s="101" t="s">
        <v>31</v>
      </c>
      <c r="E139" s="102">
        <v>0</v>
      </c>
      <c r="F139" s="159">
        <v>0</v>
      </c>
      <c r="G139" s="130">
        <v>1</v>
      </c>
    </row>
    <row r="140" spans="1:8" ht="63.75" hidden="1" x14ac:dyDescent="0.2">
      <c r="A140" s="87">
        <v>0</v>
      </c>
      <c r="B140" s="52" t="s">
        <v>97</v>
      </c>
      <c r="C140" s="100">
        <v>707</v>
      </c>
      <c r="D140" s="101" t="s">
        <v>32</v>
      </c>
      <c r="E140" s="102">
        <v>0</v>
      </c>
      <c r="F140" s="159">
        <v>0</v>
      </c>
      <c r="G140" s="130">
        <v>0</v>
      </c>
    </row>
    <row r="141" spans="1:8" ht="63.75" hidden="1" x14ac:dyDescent="0.2">
      <c r="A141" s="87">
        <v>0</v>
      </c>
      <c r="B141" s="52" t="s">
        <v>97</v>
      </c>
      <c r="C141" s="100">
        <v>707</v>
      </c>
      <c r="D141" s="101" t="s">
        <v>32</v>
      </c>
      <c r="E141" s="102">
        <v>0</v>
      </c>
      <c r="F141" s="159">
        <v>0</v>
      </c>
      <c r="G141" s="130">
        <v>0</v>
      </c>
    </row>
    <row r="142" spans="1:8" ht="63.75" hidden="1" x14ac:dyDescent="0.2">
      <c r="A142" s="87">
        <v>0</v>
      </c>
      <c r="B142" s="52" t="s">
        <v>97</v>
      </c>
      <c r="C142" s="100">
        <v>707</v>
      </c>
      <c r="D142" s="101" t="s">
        <v>32</v>
      </c>
      <c r="E142" s="102">
        <v>0</v>
      </c>
      <c r="F142" s="159">
        <v>0</v>
      </c>
      <c r="G142" s="130">
        <v>0</v>
      </c>
    </row>
    <row r="143" spans="1:8" ht="63.75" hidden="1" x14ac:dyDescent="0.2">
      <c r="A143" s="87">
        <v>0</v>
      </c>
      <c r="B143" s="52" t="s">
        <v>97</v>
      </c>
      <c r="C143" s="100">
        <v>707</v>
      </c>
      <c r="D143" s="101" t="s">
        <v>32</v>
      </c>
      <c r="E143" s="102">
        <v>0</v>
      </c>
      <c r="F143" s="159">
        <v>0</v>
      </c>
      <c r="G143" s="130">
        <v>0</v>
      </c>
    </row>
    <row r="144" spans="1:8" ht="38.25" customHeight="1" x14ac:dyDescent="0.2">
      <c r="A144" s="87">
        <v>0</v>
      </c>
      <c r="B144" s="52" t="s">
        <v>98</v>
      </c>
      <c r="C144" s="100">
        <v>707</v>
      </c>
      <c r="D144" s="101" t="s">
        <v>31</v>
      </c>
      <c r="E144" s="102">
        <v>600</v>
      </c>
      <c r="F144" s="159">
        <f>F145</f>
        <v>2468.8119999999999</v>
      </c>
      <c r="G144" s="130">
        <f>G145</f>
        <v>204.45500000000001</v>
      </c>
    </row>
    <row r="145" spans="1:7" x14ac:dyDescent="0.2">
      <c r="A145" s="87">
        <v>0</v>
      </c>
      <c r="B145" s="52" t="s">
        <v>99</v>
      </c>
      <c r="C145" s="100">
        <v>707</v>
      </c>
      <c r="D145" s="101" t="s">
        <v>31</v>
      </c>
      <c r="E145" s="102">
        <v>620</v>
      </c>
      <c r="F145" s="159">
        <v>2468.8119999999999</v>
      </c>
      <c r="G145" s="130">
        <v>204.45500000000001</v>
      </c>
    </row>
    <row r="146" spans="1:7" ht="76.5" hidden="1" x14ac:dyDescent="0.2">
      <c r="A146" s="87">
        <v>0</v>
      </c>
      <c r="B146" s="52" t="s">
        <v>174</v>
      </c>
      <c r="C146" s="100">
        <v>707</v>
      </c>
      <c r="D146" s="101" t="s">
        <v>186</v>
      </c>
      <c r="E146" s="102">
        <v>0</v>
      </c>
      <c r="F146" s="159">
        <f>F147</f>
        <v>0</v>
      </c>
      <c r="G146" s="130">
        <f>G147</f>
        <v>0</v>
      </c>
    </row>
    <row r="147" spans="1:7" ht="67.5" hidden="1" customHeight="1" x14ac:dyDescent="0.2">
      <c r="A147" s="87">
        <v>0</v>
      </c>
      <c r="B147" s="52" t="s">
        <v>110</v>
      </c>
      <c r="C147" s="100">
        <v>707</v>
      </c>
      <c r="D147" s="101" t="s">
        <v>184</v>
      </c>
      <c r="E147" s="102">
        <v>0</v>
      </c>
      <c r="F147" s="159">
        <f>F150</f>
        <v>0</v>
      </c>
      <c r="G147" s="130">
        <f>G150</f>
        <v>0</v>
      </c>
    </row>
    <row r="148" spans="1:7" ht="76.5" hidden="1" x14ac:dyDescent="0.2">
      <c r="A148" s="87">
        <v>0</v>
      </c>
      <c r="B148" s="52" t="s">
        <v>110</v>
      </c>
      <c r="C148" s="100">
        <v>707</v>
      </c>
      <c r="D148" s="101" t="s">
        <v>33</v>
      </c>
      <c r="E148" s="102">
        <v>0</v>
      </c>
      <c r="F148" s="159">
        <v>0</v>
      </c>
      <c r="G148" s="130">
        <v>0</v>
      </c>
    </row>
    <row r="149" spans="1:7" ht="76.5" hidden="1" x14ac:dyDescent="0.2">
      <c r="A149" s="87">
        <v>0</v>
      </c>
      <c r="B149" s="52" t="s">
        <v>110</v>
      </c>
      <c r="C149" s="100">
        <v>707</v>
      </c>
      <c r="D149" s="101" t="s">
        <v>33</v>
      </c>
      <c r="E149" s="102">
        <v>0</v>
      </c>
      <c r="F149" s="159">
        <v>0</v>
      </c>
      <c r="G149" s="130">
        <v>0</v>
      </c>
    </row>
    <row r="150" spans="1:7" ht="63.75" hidden="1" x14ac:dyDescent="0.2">
      <c r="A150" s="87">
        <v>0</v>
      </c>
      <c r="B150" s="52" t="s">
        <v>111</v>
      </c>
      <c r="C150" s="100">
        <v>707</v>
      </c>
      <c r="D150" s="101" t="s">
        <v>185</v>
      </c>
      <c r="E150" s="102">
        <v>0</v>
      </c>
      <c r="F150" s="159">
        <f>F151</f>
        <v>0</v>
      </c>
      <c r="G150" s="130">
        <f>G151</f>
        <v>0</v>
      </c>
    </row>
    <row r="151" spans="1:7" ht="38.25" hidden="1" x14ac:dyDescent="0.2">
      <c r="A151" s="87">
        <v>0</v>
      </c>
      <c r="B151" s="52" t="s">
        <v>98</v>
      </c>
      <c r="C151" s="100">
        <v>707</v>
      </c>
      <c r="D151" s="101" t="s">
        <v>185</v>
      </c>
      <c r="E151" s="102">
        <v>600</v>
      </c>
      <c r="F151" s="159">
        <f>F152</f>
        <v>0</v>
      </c>
      <c r="G151" s="130">
        <f>G152</f>
        <v>0</v>
      </c>
    </row>
    <row r="152" spans="1:7" hidden="1" x14ac:dyDescent="0.2">
      <c r="A152" s="87">
        <v>0</v>
      </c>
      <c r="B152" s="52" t="s">
        <v>99</v>
      </c>
      <c r="C152" s="100">
        <v>707</v>
      </c>
      <c r="D152" s="101" t="s">
        <v>185</v>
      </c>
      <c r="E152" s="102">
        <v>620</v>
      </c>
      <c r="F152" s="159"/>
      <c r="G152" s="130"/>
    </row>
    <row r="153" spans="1:7" x14ac:dyDescent="0.2">
      <c r="A153" s="87">
        <v>0</v>
      </c>
      <c r="B153" s="97" t="s">
        <v>113</v>
      </c>
      <c r="C153" s="98">
        <v>801</v>
      </c>
      <c r="D153" s="99">
        <v>0</v>
      </c>
      <c r="E153" s="136">
        <v>0</v>
      </c>
      <c r="F153" s="158">
        <f>F154+F162</f>
        <v>41348.971999999994</v>
      </c>
      <c r="G153" s="40">
        <f>G154+G162</f>
        <v>189.99</v>
      </c>
    </row>
    <row r="154" spans="1:7" ht="38.25" x14ac:dyDescent="0.2">
      <c r="A154" s="87">
        <v>0</v>
      </c>
      <c r="B154" s="52" t="s">
        <v>253</v>
      </c>
      <c r="C154" s="100">
        <v>801</v>
      </c>
      <c r="D154" s="101" t="s">
        <v>31</v>
      </c>
      <c r="E154" s="102">
        <v>0</v>
      </c>
      <c r="F154" s="159">
        <f>F160</f>
        <v>38689.574999999997</v>
      </c>
      <c r="G154" s="130">
        <f>G160</f>
        <v>189.99</v>
      </c>
    </row>
    <row r="155" spans="1:7" ht="38.25" hidden="1" x14ac:dyDescent="0.2">
      <c r="A155" s="87">
        <v>0</v>
      </c>
      <c r="B155" s="52" t="s">
        <v>109</v>
      </c>
      <c r="C155" s="100">
        <v>801</v>
      </c>
      <c r="D155" s="101" t="s">
        <v>31</v>
      </c>
      <c r="E155" s="102">
        <v>0</v>
      </c>
      <c r="F155" s="159">
        <v>0</v>
      </c>
      <c r="G155" s="130">
        <v>0</v>
      </c>
    </row>
    <row r="156" spans="1:7" ht="63.75" hidden="1" x14ac:dyDescent="0.2">
      <c r="A156" s="87">
        <v>0</v>
      </c>
      <c r="B156" s="52" t="s">
        <v>97</v>
      </c>
      <c r="C156" s="100">
        <v>801</v>
      </c>
      <c r="D156" s="101" t="s">
        <v>35</v>
      </c>
      <c r="E156" s="102">
        <v>0</v>
      </c>
      <c r="F156" s="159">
        <v>0</v>
      </c>
      <c r="G156" s="130">
        <v>0</v>
      </c>
    </row>
    <row r="157" spans="1:7" ht="63.75" hidden="1" x14ac:dyDescent="0.2">
      <c r="A157" s="87">
        <v>0</v>
      </c>
      <c r="B157" s="52" t="s">
        <v>97</v>
      </c>
      <c r="C157" s="100">
        <v>801</v>
      </c>
      <c r="D157" s="101" t="s">
        <v>35</v>
      </c>
      <c r="E157" s="102">
        <v>0</v>
      </c>
      <c r="F157" s="159">
        <v>0</v>
      </c>
      <c r="G157" s="130">
        <v>0</v>
      </c>
    </row>
    <row r="158" spans="1:7" ht="63.75" hidden="1" x14ac:dyDescent="0.2">
      <c r="A158" s="87">
        <v>0</v>
      </c>
      <c r="B158" s="52" t="s">
        <v>97</v>
      </c>
      <c r="C158" s="100">
        <v>801</v>
      </c>
      <c r="D158" s="101" t="s">
        <v>35</v>
      </c>
      <c r="E158" s="102">
        <v>0</v>
      </c>
      <c r="F158" s="159">
        <v>0</v>
      </c>
      <c r="G158" s="130">
        <v>0</v>
      </c>
    </row>
    <row r="159" spans="1:7" ht="63.75" hidden="1" x14ac:dyDescent="0.2">
      <c r="A159" s="87">
        <v>0</v>
      </c>
      <c r="B159" s="52" t="s">
        <v>97</v>
      </c>
      <c r="C159" s="100">
        <v>801</v>
      </c>
      <c r="D159" s="101" t="s">
        <v>35</v>
      </c>
      <c r="E159" s="102">
        <v>0</v>
      </c>
      <c r="F159" s="159">
        <v>0</v>
      </c>
      <c r="G159" s="130">
        <v>0</v>
      </c>
    </row>
    <row r="160" spans="1:7" ht="38.25" x14ac:dyDescent="0.2">
      <c r="A160" s="87">
        <v>0</v>
      </c>
      <c r="B160" s="52" t="s">
        <v>98</v>
      </c>
      <c r="C160" s="100">
        <v>801</v>
      </c>
      <c r="D160" s="101" t="s">
        <v>31</v>
      </c>
      <c r="E160" s="102">
        <v>600</v>
      </c>
      <c r="F160" s="159">
        <f>F161</f>
        <v>38689.574999999997</v>
      </c>
      <c r="G160" s="130">
        <f>G161</f>
        <v>189.99</v>
      </c>
    </row>
    <row r="161" spans="1:9" s="16" customFormat="1" x14ac:dyDescent="0.2">
      <c r="A161" s="87">
        <v>0</v>
      </c>
      <c r="B161" s="52" t="s">
        <v>99</v>
      </c>
      <c r="C161" s="100">
        <v>801</v>
      </c>
      <c r="D161" s="101" t="s">
        <v>31</v>
      </c>
      <c r="E161" s="102">
        <v>620</v>
      </c>
      <c r="F161" s="159">
        <v>38689.574999999997</v>
      </c>
      <c r="G161" s="130">
        <v>189.99</v>
      </c>
      <c r="H161" s="125"/>
    </row>
    <row r="162" spans="1:9" s="16" customFormat="1" ht="54" customHeight="1" x14ac:dyDescent="0.2">
      <c r="A162" s="87"/>
      <c r="B162" s="52" t="s">
        <v>268</v>
      </c>
      <c r="C162" s="100">
        <v>801</v>
      </c>
      <c r="D162" s="101">
        <v>4800000000</v>
      </c>
      <c r="E162" s="102">
        <v>0</v>
      </c>
      <c r="F162" s="159">
        <f>F163</f>
        <v>2659.3969999999999</v>
      </c>
      <c r="G162" s="130"/>
      <c r="H162" s="125"/>
    </row>
    <row r="163" spans="1:9" s="16" customFormat="1" ht="41.25" customHeight="1" x14ac:dyDescent="0.2">
      <c r="A163" s="87"/>
      <c r="B163" s="52" t="s">
        <v>98</v>
      </c>
      <c r="C163" s="100">
        <v>801</v>
      </c>
      <c r="D163" s="101">
        <v>4800000000</v>
      </c>
      <c r="E163" s="102">
        <v>600</v>
      </c>
      <c r="F163" s="159">
        <f>F164</f>
        <v>2659.3969999999999</v>
      </c>
      <c r="G163" s="130"/>
      <c r="H163" s="125"/>
    </row>
    <row r="164" spans="1:9" s="16" customFormat="1" ht="16.5" customHeight="1" x14ac:dyDescent="0.2">
      <c r="A164" s="87"/>
      <c r="B164" s="52" t="s">
        <v>99</v>
      </c>
      <c r="C164" s="100">
        <v>801</v>
      </c>
      <c r="D164" s="101">
        <v>4800000000</v>
      </c>
      <c r="E164" s="102">
        <v>620</v>
      </c>
      <c r="F164" s="159">
        <v>2659.3969999999999</v>
      </c>
      <c r="G164" s="130"/>
      <c r="H164" s="125"/>
    </row>
    <row r="165" spans="1:9" s="86" customFormat="1" x14ac:dyDescent="0.2">
      <c r="A165" s="135"/>
      <c r="B165" s="97" t="s">
        <v>115</v>
      </c>
      <c r="C165" s="98">
        <v>1003</v>
      </c>
      <c r="D165" s="99"/>
      <c r="E165" s="136"/>
      <c r="F165" s="158">
        <f>F166+F169</f>
        <v>4379.6679999999997</v>
      </c>
      <c r="G165" s="40">
        <f>G166+G169</f>
        <v>4341.82</v>
      </c>
      <c r="H165" s="126"/>
    </row>
    <row r="166" spans="1:9" s="86" customFormat="1" ht="38.25" x14ac:dyDescent="0.2">
      <c r="A166" s="145"/>
      <c r="B166" s="52" t="s">
        <v>250</v>
      </c>
      <c r="C166" s="100">
        <v>1003</v>
      </c>
      <c r="D166" s="101">
        <v>200000000</v>
      </c>
      <c r="E166" s="102"/>
      <c r="F166" s="159">
        <f>F167</f>
        <v>1732.962</v>
      </c>
      <c r="G166" s="130">
        <f>G167</f>
        <v>1732.962</v>
      </c>
      <c r="H166" s="126"/>
    </row>
    <row r="167" spans="1:9" s="86" customFormat="1" ht="25.5" x14ac:dyDescent="0.2">
      <c r="A167" s="145"/>
      <c r="B167" s="52" t="s">
        <v>117</v>
      </c>
      <c r="C167" s="100">
        <v>1003</v>
      </c>
      <c r="D167" s="101">
        <v>200000000</v>
      </c>
      <c r="E167" s="102">
        <v>300</v>
      </c>
      <c r="F167" s="159">
        <f>F168</f>
        <v>1732.962</v>
      </c>
      <c r="G167" s="130">
        <f>G168</f>
        <v>1732.962</v>
      </c>
      <c r="H167" s="126"/>
    </row>
    <row r="168" spans="1:9" s="86" customFormat="1" ht="25.5" x14ac:dyDescent="0.2">
      <c r="A168" s="145"/>
      <c r="B168" s="52" t="s">
        <v>118</v>
      </c>
      <c r="C168" s="100">
        <v>1003</v>
      </c>
      <c r="D168" s="101">
        <v>200000000</v>
      </c>
      <c r="E168" s="102">
        <v>320</v>
      </c>
      <c r="F168" s="159">
        <v>1732.962</v>
      </c>
      <c r="G168" s="130">
        <v>1732.962</v>
      </c>
      <c r="H168" s="126"/>
    </row>
    <row r="169" spans="1:9" s="16" customFormat="1" ht="41.25" customHeight="1" x14ac:dyDescent="0.2">
      <c r="A169" s="87"/>
      <c r="B169" s="52" t="s">
        <v>276</v>
      </c>
      <c r="C169" s="100">
        <v>1003</v>
      </c>
      <c r="D169" s="101">
        <v>4400000000</v>
      </c>
      <c r="E169" s="102"/>
      <c r="F169" s="159">
        <f t="shared" ref="F169:G170" si="3">F170</f>
        <v>2646.7060000000001</v>
      </c>
      <c r="G169" s="130">
        <f t="shared" si="3"/>
        <v>2608.8580000000002</v>
      </c>
      <c r="H169" s="125"/>
    </row>
    <row r="170" spans="1:9" s="16" customFormat="1" ht="25.5" x14ac:dyDescent="0.2">
      <c r="A170" s="87"/>
      <c r="B170" s="52" t="s">
        <v>117</v>
      </c>
      <c r="C170" s="100">
        <v>1003</v>
      </c>
      <c r="D170" s="101">
        <v>4400000000</v>
      </c>
      <c r="E170" s="102">
        <v>300</v>
      </c>
      <c r="F170" s="159">
        <f t="shared" si="3"/>
        <v>2646.7060000000001</v>
      </c>
      <c r="G170" s="130">
        <f t="shared" si="3"/>
        <v>2608.8580000000002</v>
      </c>
      <c r="H170" s="125"/>
    </row>
    <row r="171" spans="1:9" s="16" customFormat="1" ht="25.5" x14ac:dyDescent="0.2">
      <c r="A171" s="87"/>
      <c r="B171" s="52" t="s">
        <v>118</v>
      </c>
      <c r="C171" s="100">
        <v>1003</v>
      </c>
      <c r="D171" s="101">
        <v>4400000000</v>
      </c>
      <c r="E171" s="102">
        <v>320</v>
      </c>
      <c r="F171" s="159">
        <v>2646.7060000000001</v>
      </c>
      <c r="G171" s="130">
        <v>2608.8580000000002</v>
      </c>
      <c r="H171" s="125"/>
    </row>
    <row r="172" spans="1:9" x14ac:dyDescent="0.2">
      <c r="A172" s="87"/>
      <c r="B172" s="97" t="s">
        <v>120</v>
      </c>
      <c r="C172" s="98">
        <v>1004</v>
      </c>
      <c r="D172" s="101"/>
      <c r="E172" s="102"/>
      <c r="F172" s="158">
        <f>F173+F176</f>
        <v>18120.963</v>
      </c>
      <c r="G172" s="40">
        <f>G173+G176</f>
        <v>17808.145</v>
      </c>
    </row>
    <row r="173" spans="1:9" ht="25.5" x14ac:dyDescent="0.2">
      <c r="A173" s="87"/>
      <c r="B173" s="52" t="s">
        <v>254</v>
      </c>
      <c r="C173" s="100">
        <v>1004</v>
      </c>
      <c r="D173" s="101" t="s">
        <v>37</v>
      </c>
      <c r="E173" s="102">
        <v>0</v>
      </c>
      <c r="F173" s="159">
        <f>F174</f>
        <v>791.34299999999996</v>
      </c>
      <c r="G173" s="130">
        <f>G174</f>
        <v>478.52499999999998</v>
      </c>
    </row>
    <row r="174" spans="1:9" ht="25.5" x14ac:dyDescent="0.2">
      <c r="A174" s="87"/>
      <c r="B174" s="52" t="s">
        <v>117</v>
      </c>
      <c r="C174" s="100">
        <v>1004</v>
      </c>
      <c r="D174" s="101" t="s">
        <v>37</v>
      </c>
      <c r="E174" s="102">
        <v>300</v>
      </c>
      <c r="F174" s="159">
        <f t="shared" ref="F174:G174" si="4">F175</f>
        <v>791.34299999999996</v>
      </c>
      <c r="G174" s="130">
        <f t="shared" si="4"/>
        <v>478.52499999999998</v>
      </c>
    </row>
    <row r="175" spans="1:9" ht="24.75" customHeight="1" x14ac:dyDescent="0.2">
      <c r="A175" s="87"/>
      <c r="B175" s="52" t="s">
        <v>118</v>
      </c>
      <c r="C175" s="100">
        <v>1004</v>
      </c>
      <c r="D175" s="101" t="s">
        <v>37</v>
      </c>
      <c r="E175" s="102">
        <v>320</v>
      </c>
      <c r="F175" s="159">
        <v>791.34299999999996</v>
      </c>
      <c r="G175" s="130">
        <v>478.52499999999998</v>
      </c>
      <c r="H175" s="140"/>
      <c r="I175" s="57"/>
    </row>
    <row r="176" spans="1:9" ht="38.25" x14ac:dyDescent="0.2">
      <c r="A176" s="87"/>
      <c r="B176" s="52" t="s">
        <v>250</v>
      </c>
      <c r="C176" s="100">
        <v>1004</v>
      </c>
      <c r="D176" s="101">
        <v>200000000</v>
      </c>
      <c r="E176" s="102"/>
      <c r="F176" s="159">
        <f t="shared" ref="F176:G177" si="5">F177</f>
        <v>17329.62</v>
      </c>
      <c r="G176" s="130">
        <f t="shared" si="5"/>
        <v>17329.62</v>
      </c>
    </row>
    <row r="177" spans="1:9" ht="29.25" customHeight="1" x14ac:dyDescent="0.2">
      <c r="A177" s="87"/>
      <c r="B177" s="52" t="s">
        <v>122</v>
      </c>
      <c r="C177" s="100" t="s">
        <v>161</v>
      </c>
      <c r="D177" s="101">
        <v>200000000</v>
      </c>
      <c r="E177" s="102">
        <v>400</v>
      </c>
      <c r="F177" s="159">
        <f t="shared" si="5"/>
        <v>17329.62</v>
      </c>
      <c r="G177" s="130">
        <f t="shared" si="5"/>
        <v>17329.62</v>
      </c>
    </row>
    <row r="178" spans="1:9" x14ac:dyDescent="0.2">
      <c r="A178" s="87"/>
      <c r="B178" s="52" t="s">
        <v>173</v>
      </c>
      <c r="C178" s="100" t="s">
        <v>161</v>
      </c>
      <c r="D178" s="101">
        <v>200000000</v>
      </c>
      <c r="E178" s="102">
        <v>410</v>
      </c>
      <c r="F178" s="159">
        <v>17329.62</v>
      </c>
      <c r="G178" s="130">
        <v>17329.62</v>
      </c>
      <c r="H178" s="140"/>
      <c r="I178" s="57"/>
    </row>
    <row r="179" spans="1:9" x14ac:dyDescent="0.2">
      <c r="A179" s="135"/>
      <c r="B179" s="97" t="s">
        <v>213</v>
      </c>
      <c r="C179" s="98">
        <v>1006</v>
      </c>
      <c r="D179" s="99"/>
      <c r="E179" s="136"/>
      <c r="F179" s="158">
        <f t="shared" ref="F179:G181" si="6">F180</f>
        <v>727.98699999999997</v>
      </c>
      <c r="G179" s="40">
        <f t="shared" si="6"/>
        <v>581.96</v>
      </c>
    </row>
    <row r="180" spans="1:9" ht="51" x14ac:dyDescent="0.2">
      <c r="A180" s="87"/>
      <c r="B180" s="52" t="s">
        <v>255</v>
      </c>
      <c r="C180" s="100">
        <v>1006</v>
      </c>
      <c r="D180" s="101">
        <v>4300000000</v>
      </c>
      <c r="E180" s="102"/>
      <c r="F180" s="159">
        <f t="shared" si="6"/>
        <v>727.98699999999997</v>
      </c>
      <c r="G180" s="130">
        <f t="shared" si="6"/>
        <v>581.96</v>
      </c>
    </row>
    <row r="181" spans="1:9" ht="38.25" x14ac:dyDescent="0.2">
      <c r="A181" s="87"/>
      <c r="B181" s="52" t="s">
        <v>98</v>
      </c>
      <c r="C181" s="100">
        <v>1006</v>
      </c>
      <c r="D181" s="101">
        <v>4300000000</v>
      </c>
      <c r="E181" s="102">
        <v>600</v>
      </c>
      <c r="F181" s="159">
        <f t="shared" si="6"/>
        <v>727.98699999999997</v>
      </c>
      <c r="G181" s="130">
        <f t="shared" si="6"/>
        <v>581.96</v>
      </c>
    </row>
    <row r="182" spans="1:9" ht="12" customHeight="1" x14ac:dyDescent="0.2">
      <c r="A182" s="87"/>
      <c r="B182" s="52" t="s">
        <v>99</v>
      </c>
      <c r="C182" s="100">
        <v>1006</v>
      </c>
      <c r="D182" s="101">
        <v>4300000000</v>
      </c>
      <c r="E182" s="102">
        <v>620</v>
      </c>
      <c r="F182" s="159">
        <v>727.98699999999997</v>
      </c>
      <c r="G182" s="130">
        <v>581.96</v>
      </c>
    </row>
    <row r="183" spans="1:9" ht="51" hidden="1" x14ac:dyDescent="0.2">
      <c r="A183" s="87"/>
      <c r="B183" s="52" t="s">
        <v>212</v>
      </c>
      <c r="C183" s="100">
        <v>1006</v>
      </c>
      <c r="D183" s="101">
        <v>4300070000</v>
      </c>
      <c r="E183" s="102"/>
      <c r="F183" s="159">
        <f>F184</f>
        <v>0</v>
      </c>
      <c r="G183" s="130">
        <f>G185</f>
        <v>0</v>
      </c>
    </row>
    <row r="184" spans="1:9" ht="51" hidden="1" x14ac:dyDescent="0.2">
      <c r="A184" s="87"/>
      <c r="B184" s="107" t="s">
        <v>211</v>
      </c>
      <c r="C184" s="100">
        <v>1006</v>
      </c>
      <c r="D184" s="101">
        <v>4300074040</v>
      </c>
      <c r="E184" s="102"/>
      <c r="F184" s="159">
        <f>F185</f>
        <v>0</v>
      </c>
      <c r="G184" s="130">
        <f>G185</f>
        <v>0</v>
      </c>
    </row>
    <row r="185" spans="1:9" ht="38.25" hidden="1" x14ac:dyDescent="0.2">
      <c r="A185" s="87"/>
      <c r="B185" s="52" t="s">
        <v>98</v>
      </c>
      <c r="C185" s="100">
        <v>1006</v>
      </c>
      <c r="D185" s="101">
        <v>4300074040</v>
      </c>
      <c r="E185" s="102">
        <v>600</v>
      </c>
      <c r="F185" s="159">
        <f>F186</f>
        <v>0</v>
      </c>
      <c r="G185" s="130">
        <f>G186</f>
        <v>0</v>
      </c>
    </row>
    <row r="186" spans="1:9" hidden="1" x14ac:dyDescent="0.2">
      <c r="A186" s="87"/>
      <c r="B186" s="52" t="s">
        <v>99</v>
      </c>
      <c r="C186" s="100">
        <v>1006</v>
      </c>
      <c r="D186" s="101">
        <v>4300074040</v>
      </c>
      <c r="E186" s="102">
        <v>620</v>
      </c>
      <c r="F186" s="159"/>
      <c r="G186" s="130"/>
    </row>
    <row r="187" spans="1:9" ht="102" hidden="1" x14ac:dyDescent="0.2">
      <c r="A187" s="87"/>
      <c r="B187" s="52" t="s">
        <v>104</v>
      </c>
      <c r="C187" s="100">
        <v>1006</v>
      </c>
      <c r="D187" s="101" t="s">
        <v>214</v>
      </c>
      <c r="E187" s="102"/>
      <c r="F187" s="159">
        <f>F188</f>
        <v>0</v>
      </c>
      <c r="G187" s="130"/>
    </row>
    <row r="188" spans="1:9" ht="38.25" hidden="1" x14ac:dyDescent="0.2">
      <c r="A188" s="87"/>
      <c r="B188" s="52" t="s">
        <v>216</v>
      </c>
      <c r="C188" s="100">
        <v>1006</v>
      </c>
      <c r="D188" s="101" t="s">
        <v>215</v>
      </c>
      <c r="E188" s="102"/>
      <c r="F188" s="159">
        <f>F189</f>
        <v>0</v>
      </c>
      <c r="G188" s="130"/>
    </row>
    <row r="189" spans="1:9" ht="38.25" hidden="1" x14ac:dyDescent="0.2">
      <c r="A189" s="87"/>
      <c r="B189" s="52" t="s">
        <v>98</v>
      </c>
      <c r="C189" s="100">
        <v>1006</v>
      </c>
      <c r="D189" s="101" t="s">
        <v>215</v>
      </c>
      <c r="E189" s="102">
        <v>600</v>
      </c>
      <c r="F189" s="159">
        <f>F190</f>
        <v>0</v>
      </c>
      <c r="G189" s="130"/>
    </row>
    <row r="190" spans="1:9" hidden="1" x14ac:dyDescent="0.2">
      <c r="A190" s="87"/>
      <c r="B190" s="52" t="s">
        <v>99</v>
      </c>
      <c r="C190" s="100">
        <v>1006</v>
      </c>
      <c r="D190" s="101" t="s">
        <v>215</v>
      </c>
      <c r="E190" s="102">
        <v>620</v>
      </c>
      <c r="F190" s="159"/>
      <c r="G190" s="130"/>
    </row>
    <row r="191" spans="1:9" x14ac:dyDescent="0.2">
      <c r="A191" s="87">
        <v>0</v>
      </c>
      <c r="B191" s="97" t="s">
        <v>126</v>
      </c>
      <c r="C191" s="98">
        <v>1101</v>
      </c>
      <c r="D191" s="99"/>
      <c r="E191" s="136">
        <v>0</v>
      </c>
      <c r="F191" s="158">
        <f>F192+F202</f>
        <v>4250.9340000000002</v>
      </c>
      <c r="G191" s="40">
        <f>G192</f>
        <v>0</v>
      </c>
    </row>
    <row r="192" spans="1:9" ht="38.25" x14ac:dyDescent="0.2">
      <c r="A192" s="87">
        <v>0</v>
      </c>
      <c r="B192" s="52" t="s">
        <v>253</v>
      </c>
      <c r="C192" s="100">
        <v>1101</v>
      </c>
      <c r="D192" s="101" t="s">
        <v>31</v>
      </c>
      <c r="E192" s="102">
        <v>0</v>
      </c>
      <c r="F192" s="159">
        <f>F198</f>
        <v>1633.6420000000001</v>
      </c>
      <c r="G192" s="130">
        <f>G198</f>
        <v>0</v>
      </c>
    </row>
    <row r="193" spans="1:8" ht="38.25" hidden="1" x14ac:dyDescent="0.2">
      <c r="A193" s="87">
        <v>0</v>
      </c>
      <c r="B193" s="52" t="s">
        <v>109</v>
      </c>
      <c r="C193" s="100">
        <v>1101</v>
      </c>
      <c r="D193" s="101" t="s">
        <v>31</v>
      </c>
      <c r="E193" s="102">
        <v>0</v>
      </c>
      <c r="F193" s="159">
        <v>0</v>
      </c>
      <c r="G193" s="130">
        <v>1</v>
      </c>
    </row>
    <row r="194" spans="1:8" ht="63.75" hidden="1" x14ac:dyDescent="0.2">
      <c r="A194" s="87">
        <v>0</v>
      </c>
      <c r="B194" s="52" t="s">
        <v>97</v>
      </c>
      <c r="C194" s="100">
        <v>1101</v>
      </c>
      <c r="D194" s="101" t="s">
        <v>39</v>
      </c>
      <c r="E194" s="102">
        <v>0</v>
      </c>
      <c r="F194" s="159">
        <v>0</v>
      </c>
      <c r="G194" s="130">
        <v>0</v>
      </c>
    </row>
    <row r="195" spans="1:8" ht="63.75" hidden="1" x14ac:dyDescent="0.2">
      <c r="A195" s="87">
        <v>0</v>
      </c>
      <c r="B195" s="52" t="s">
        <v>97</v>
      </c>
      <c r="C195" s="100">
        <v>1101</v>
      </c>
      <c r="D195" s="101" t="s">
        <v>39</v>
      </c>
      <c r="E195" s="102">
        <v>0</v>
      </c>
      <c r="F195" s="159">
        <v>0</v>
      </c>
      <c r="G195" s="130">
        <v>0</v>
      </c>
    </row>
    <row r="196" spans="1:8" ht="63.75" hidden="1" x14ac:dyDescent="0.2">
      <c r="A196" s="87">
        <v>0</v>
      </c>
      <c r="B196" s="52" t="s">
        <v>97</v>
      </c>
      <c r="C196" s="100">
        <v>1101</v>
      </c>
      <c r="D196" s="101" t="s">
        <v>39</v>
      </c>
      <c r="E196" s="102">
        <v>0</v>
      </c>
      <c r="F196" s="159">
        <v>0</v>
      </c>
      <c r="G196" s="130">
        <v>0</v>
      </c>
    </row>
    <row r="197" spans="1:8" ht="63.75" hidden="1" x14ac:dyDescent="0.2">
      <c r="A197" s="87">
        <v>0</v>
      </c>
      <c r="B197" s="52" t="s">
        <v>97</v>
      </c>
      <c r="C197" s="100">
        <v>1101</v>
      </c>
      <c r="D197" s="101" t="s">
        <v>39</v>
      </c>
      <c r="E197" s="102">
        <v>0</v>
      </c>
      <c r="F197" s="159">
        <v>0</v>
      </c>
      <c r="G197" s="130">
        <v>0</v>
      </c>
    </row>
    <row r="198" spans="1:8" ht="38.25" x14ac:dyDescent="0.2">
      <c r="A198" s="87">
        <v>0</v>
      </c>
      <c r="B198" s="52" t="s">
        <v>98</v>
      </c>
      <c r="C198" s="100">
        <v>1101</v>
      </c>
      <c r="D198" s="101">
        <v>500000000</v>
      </c>
      <c r="E198" s="102">
        <v>600</v>
      </c>
      <c r="F198" s="159">
        <f>F199</f>
        <v>1633.6420000000001</v>
      </c>
      <c r="G198" s="130">
        <v>0</v>
      </c>
    </row>
    <row r="199" spans="1:8" x14ac:dyDescent="0.2">
      <c r="A199" s="87">
        <v>0</v>
      </c>
      <c r="B199" s="52" t="s">
        <v>99</v>
      </c>
      <c r="C199" s="100">
        <v>1101</v>
      </c>
      <c r="D199" s="101">
        <v>500000000</v>
      </c>
      <c r="E199" s="102">
        <v>620</v>
      </c>
      <c r="F199" s="159">
        <v>1633.6420000000001</v>
      </c>
      <c r="G199" s="130">
        <v>0</v>
      </c>
    </row>
    <row r="200" spans="1:8" ht="80.25" hidden="1" customHeight="1" x14ac:dyDescent="0.2">
      <c r="A200" s="87"/>
      <c r="B200" s="52" t="s">
        <v>174</v>
      </c>
      <c r="C200" s="100">
        <v>1101</v>
      </c>
      <c r="D200" s="101" t="s">
        <v>175</v>
      </c>
      <c r="E200" s="102"/>
      <c r="F200" s="159">
        <f>F204</f>
        <v>2617.2919999999999</v>
      </c>
      <c r="G200" s="130">
        <f>G204</f>
        <v>0</v>
      </c>
    </row>
    <row r="201" spans="1:8" ht="63.75" hidden="1" customHeight="1" x14ac:dyDescent="0.2">
      <c r="A201" s="87"/>
      <c r="B201" s="52" t="s">
        <v>110</v>
      </c>
      <c r="C201" s="100">
        <v>1101</v>
      </c>
      <c r="D201" s="101" t="s">
        <v>192</v>
      </c>
      <c r="E201" s="102"/>
      <c r="F201" s="159">
        <f t="shared" ref="F201:G203" si="7">F202</f>
        <v>2617.2919999999999</v>
      </c>
      <c r="G201" s="130">
        <f t="shared" si="7"/>
        <v>0</v>
      </c>
    </row>
    <row r="202" spans="1:8" ht="38.25" x14ac:dyDescent="0.2">
      <c r="A202" s="87"/>
      <c r="B202" s="52" t="s">
        <v>269</v>
      </c>
      <c r="C202" s="100">
        <v>1101</v>
      </c>
      <c r="D202" s="101">
        <v>4700000000</v>
      </c>
      <c r="E202" s="102"/>
      <c r="F202" s="159">
        <f t="shared" si="7"/>
        <v>2617.2919999999999</v>
      </c>
      <c r="G202" s="130">
        <f t="shared" si="7"/>
        <v>0</v>
      </c>
    </row>
    <row r="203" spans="1:8" ht="38.25" x14ac:dyDescent="0.2">
      <c r="A203" s="87"/>
      <c r="B203" s="52" t="s">
        <v>98</v>
      </c>
      <c r="C203" s="100">
        <v>1101</v>
      </c>
      <c r="D203" s="101">
        <v>4700000000</v>
      </c>
      <c r="E203" s="102">
        <v>600</v>
      </c>
      <c r="F203" s="159">
        <f t="shared" si="7"/>
        <v>2617.2919999999999</v>
      </c>
      <c r="G203" s="130">
        <f t="shared" si="7"/>
        <v>0</v>
      </c>
    </row>
    <row r="204" spans="1:8" x14ac:dyDescent="0.2">
      <c r="A204" s="87"/>
      <c r="B204" s="52" t="s">
        <v>99</v>
      </c>
      <c r="C204" s="100">
        <v>1101</v>
      </c>
      <c r="D204" s="101">
        <v>4700000000</v>
      </c>
      <c r="E204" s="102">
        <v>620</v>
      </c>
      <c r="F204" s="159">
        <v>2617.2919999999999</v>
      </c>
      <c r="G204" s="130"/>
    </row>
    <row r="205" spans="1:8" s="18" customFormat="1" ht="25.5" x14ac:dyDescent="0.2">
      <c r="A205" s="135">
        <v>939</v>
      </c>
      <c r="B205" s="97" t="s">
        <v>235</v>
      </c>
      <c r="C205" s="98"/>
      <c r="D205" s="99"/>
      <c r="E205" s="136">
        <v>0</v>
      </c>
      <c r="F205" s="158">
        <f>F206+F219+F248+F253+F261+F318+F367+F353+F380+F402+F444+F448+F457+F466+F483+F453+F374</f>
        <v>136354.837</v>
      </c>
      <c r="G205" s="40">
        <f>G206+G219+G248+G253+G261+G318+G367+G353+G380+G402+G444+G448+G457+G466+G483+G453+G374</f>
        <v>30330.14</v>
      </c>
      <c r="H205" s="125"/>
    </row>
    <row r="206" spans="1:8" ht="38.25" x14ac:dyDescent="0.2">
      <c r="A206" s="87">
        <v>0</v>
      </c>
      <c r="B206" s="97" t="s">
        <v>127</v>
      </c>
      <c r="C206" s="98">
        <v>102</v>
      </c>
      <c r="D206" s="99"/>
      <c r="E206" s="136"/>
      <c r="F206" s="158">
        <f>F207+F215</f>
        <v>3005.4070000000002</v>
      </c>
      <c r="G206" s="40">
        <f>G207+G215</f>
        <v>0</v>
      </c>
    </row>
    <row r="207" spans="1:8" ht="63.75" x14ac:dyDescent="0.2">
      <c r="A207" s="87">
        <v>0</v>
      </c>
      <c r="B207" s="52" t="s">
        <v>270</v>
      </c>
      <c r="C207" s="100">
        <v>102</v>
      </c>
      <c r="D207" s="101">
        <v>1800000000</v>
      </c>
      <c r="E207" s="102"/>
      <c r="F207" s="159">
        <f>F213</f>
        <v>3005.4070000000002</v>
      </c>
      <c r="G207" s="130">
        <f>G213</f>
        <v>0</v>
      </c>
    </row>
    <row r="208" spans="1:8" ht="25.5" hidden="1" x14ac:dyDescent="0.2">
      <c r="A208" s="87">
        <v>0</v>
      </c>
      <c r="B208" s="52" t="s">
        <v>90</v>
      </c>
      <c r="C208" s="100">
        <v>102</v>
      </c>
      <c r="D208" s="101" t="s">
        <v>20</v>
      </c>
      <c r="E208" s="102">
        <v>0</v>
      </c>
      <c r="F208" s="159">
        <v>0</v>
      </c>
      <c r="G208" s="130">
        <v>0</v>
      </c>
    </row>
    <row r="209" spans="1:7" ht="25.5" hidden="1" x14ac:dyDescent="0.2">
      <c r="A209" s="87">
        <v>0</v>
      </c>
      <c r="B209" s="52" t="s">
        <v>90</v>
      </c>
      <c r="C209" s="100">
        <v>102</v>
      </c>
      <c r="D209" s="101" t="s">
        <v>20</v>
      </c>
      <c r="E209" s="102">
        <v>0</v>
      </c>
      <c r="F209" s="159">
        <v>0</v>
      </c>
      <c r="G209" s="130">
        <v>0</v>
      </c>
    </row>
    <row r="210" spans="1:7" ht="25.5" hidden="1" x14ac:dyDescent="0.2">
      <c r="A210" s="87">
        <v>0</v>
      </c>
      <c r="B210" s="52" t="s">
        <v>68</v>
      </c>
      <c r="C210" s="100">
        <v>102</v>
      </c>
      <c r="D210" s="101">
        <v>1800011000</v>
      </c>
      <c r="E210" s="102">
        <v>0</v>
      </c>
      <c r="F210" s="159">
        <v>0</v>
      </c>
      <c r="G210" s="130">
        <v>0</v>
      </c>
    </row>
    <row r="211" spans="1:7" ht="25.5" hidden="1" x14ac:dyDescent="0.2">
      <c r="A211" s="87">
        <v>0</v>
      </c>
      <c r="B211" s="52" t="s">
        <v>68</v>
      </c>
      <c r="C211" s="100">
        <v>102</v>
      </c>
      <c r="D211" s="101">
        <v>1800011000</v>
      </c>
      <c r="E211" s="102">
        <v>0</v>
      </c>
      <c r="F211" s="159">
        <v>0</v>
      </c>
      <c r="G211" s="130">
        <v>0</v>
      </c>
    </row>
    <row r="212" spans="1:7" ht="25.5" hidden="1" x14ac:dyDescent="0.2">
      <c r="A212" s="87">
        <v>0</v>
      </c>
      <c r="B212" s="52" t="s">
        <v>68</v>
      </c>
      <c r="C212" s="100">
        <v>102</v>
      </c>
      <c r="D212" s="101">
        <v>1800011000</v>
      </c>
      <c r="E212" s="102">
        <v>0</v>
      </c>
      <c r="F212" s="159">
        <v>0</v>
      </c>
      <c r="G212" s="130">
        <v>0</v>
      </c>
    </row>
    <row r="213" spans="1:7" ht="63.75" x14ac:dyDescent="0.2">
      <c r="A213" s="87">
        <v>0</v>
      </c>
      <c r="B213" s="52" t="s">
        <v>69</v>
      </c>
      <c r="C213" s="100">
        <v>102</v>
      </c>
      <c r="D213" s="101">
        <v>1800000000</v>
      </c>
      <c r="E213" s="102">
        <v>100</v>
      </c>
      <c r="F213" s="159">
        <f>F214</f>
        <v>3005.4070000000002</v>
      </c>
      <c r="G213" s="130">
        <f>G214</f>
        <v>0</v>
      </c>
    </row>
    <row r="214" spans="1:7" ht="25.5" x14ac:dyDescent="0.2">
      <c r="A214" s="87">
        <v>0</v>
      </c>
      <c r="B214" s="52" t="s">
        <v>70</v>
      </c>
      <c r="C214" s="100">
        <v>102</v>
      </c>
      <c r="D214" s="101">
        <v>1800000000</v>
      </c>
      <c r="E214" s="102">
        <v>120</v>
      </c>
      <c r="F214" s="159">
        <v>3005.4070000000002</v>
      </c>
      <c r="G214" s="130"/>
    </row>
    <row r="215" spans="1:7" ht="25.5" hidden="1" x14ac:dyDescent="0.2">
      <c r="A215" s="87"/>
      <c r="B215" s="52" t="s">
        <v>90</v>
      </c>
      <c r="C215" s="100">
        <v>102</v>
      </c>
      <c r="D215" s="101">
        <v>9000000000</v>
      </c>
      <c r="E215" s="102"/>
      <c r="F215" s="159">
        <f t="shared" ref="F215:G217" si="8">F216</f>
        <v>0</v>
      </c>
      <c r="G215" s="130">
        <f t="shared" si="8"/>
        <v>0</v>
      </c>
    </row>
    <row r="216" spans="1:7" ht="76.5" hidden="1" x14ac:dyDescent="0.2">
      <c r="A216" s="87">
        <v>0</v>
      </c>
      <c r="B216" s="52" t="s">
        <v>227</v>
      </c>
      <c r="C216" s="100">
        <v>102</v>
      </c>
      <c r="D216" s="101">
        <v>9010000000</v>
      </c>
      <c r="E216" s="102"/>
      <c r="F216" s="159">
        <f t="shared" si="8"/>
        <v>0</v>
      </c>
      <c r="G216" s="130">
        <f t="shared" si="8"/>
        <v>0</v>
      </c>
    </row>
    <row r="217" spans="1:7" ht="63.75" hidden="1" x14ac:dyDescent="0.2">
      <c r="A217" s="87">
        <v>0</v>
      </c>
      <c r="B217" s="52" t="s">
        <v>69</v>
      </c>
      <c r="C217" s="100">
        <v>102</v>
      </c>
      <c r="D217" s="101">
        <v>9010000000</v>
      </c>
      <c r="E217" s="102">
        <v>100</v>
      </c>
      <c r="F217" s="159"/>
      <c r="G217" s="130">
        <f t="shared" si="8"/>
        <v>0</v>
      </c>
    </row>
    <row r="218" spans="1:7" ht="25.5" hidden="1" x14ac:dyDescent="0.2">
      <c r="A218" s="87">
        <v>0</v>
      </c>
      <c r="B218" s="52" t="s">
        <v>70</v>
      </c>
      <c r="C218" s="100">
        <v>102</v>
      </c>
      <c r="D218" s="101">
        <v>9010000000</v>
      </c>
      <c r="E218" s="102">
        <v>120</v>
      </c>
      <c r="F218" s="159"/>
      <c r="G218" s="130"/>
    </row>
    <row r="219" spans="1:7" ht="51" x14ac:dyDescent="0.2">
      <c r="A219" s="87">
        <v>0</v>
      </c>
      <c r="B219" s="97" t="s">
        <v>66</v>
      </c>
      <c r="C219" s="98">
        <v>104</v>
      </c>
      <c r="D219" s="99">
        <v>0</v>
      </c>
      <c r="E219" s="136">
        <v>0</v>
      </c>
      <c r="F219" s="158">
        <f>F220+F225+F239+F244</f>
        <v>19689.473999999995</v>
      </c>
      <c r="G219" s="40">
        <f>G220+G225+G239+G244</f>
        <v>936.56500000000005</v>
      </c>
    </row>
    <row r="220" spans="1:7" ht="38.25" x14ac:dyDescent="0.2">
      <c r="A220" s="87">
        <v>0</v>
      </c>
      <c r="B220" s="52" t="s">
        <v>262</v>
      </c>
      <c r="C220" s="100">
        <v>104</v>
      </c>
      <c r="D220" s="101" t="s">
        <v>42</v>
      </c>
      <c r="E220" s="102">
        <v>0</v>
      </c>
      <c r="F220" s="159">
        <f>F221+F223</f>
        <v>376.13900000000001</v>
      </c>
      <c r="G220" s="130">
        <f>G221+G223</f>
        <v>376.13900000000001</v>
      </c>
    </row>
    <row r="221" spans="1:7" ht="63.75" x14ac:dyDescent="0.2">
      <c r="A221" s="87">
        <v>0</v>
      </c>
      <c r="B221" s="52" t="s">
        <v>69</v>
      </c>
      <c r="C221" s="100">
        <v>104</v>
      </c>
      <c r="D221" s="101" t="s">
        <v>42</v>
      </c>
      <c r="E221" s="102">
        <v>100</v>
      </c>
      <c r="F221" s="159">
        <f>F222</f>
        <v>285.77699999999999</v>
      </c>
      <c r="G221" s="130">
        <f>G222</f>
        <v>285.77699999999999</v>
      </c>
    </row>
    <row r="222" spans="1:7" ht="24.75" customHeight="1" x14ac:dyDescent="0.2">
      <c r="A222" s="87">
        <v>0</v>
      </c>
      <c r="B222" s="52" t="s">
        <v>70</v>
      </c>
      <c r="C222" s="100">
        <v>104</v>
      </c>
      <c r="D222" s="101" t="s">
        <v>42</v>
      </c>
      <c r="E222" s="102">
        <v>120</v>
      </c>
      <c r="F222" s="159">
        <v>285.77699999999999</v>
      </c>
      <c r="G222" s="130">
        <v>285.77699999999999</v>
      </c>
    </row>
    <row r="223" spans="1:7" ht="25.5" x14ac:dyDescent="0.2">
      <c r="A223" s="87">
        <v>0</v>
      </c>
      <c r="B223" s="52" t="s">
        <v>71</v>
      </c>
      <c r="C223" s="100">
        <v>104</v>
      </c>
      <c r="D223" s="101" t="s">
        <v>42</v>
      </c>
      <c r="E223" s="102">
        <v>200</v>
      </c>
      <c r="F223" s="159">
        <f>F224</f>
        <v>90.361999999999995</v>
      </c>
      <c r="G223" s="130">
        <f>G224</f>
        <v>90.361999999999995</v>
      </c>
    </row>
    <row r="224" spans="1:7" ht="38.25" x14ac:dyDescent="0.2">
      <c r="A224" s="87">
        <v>0</v>
      </c>
      <c r="B224" s="52" t="s">
        <v>72</v>
      </c>
      <c r="C224" s="100">
        <v>104</v>
      </c>
      <c r="D224" s="101" t="s">
        <v>42</v>
      </c>
      <c r="E224" s="102">
        <v>240</v>
      </c>
      <c r="F224" s="159">
        <v>90.361999999999995</v>
      </c>
      <c r="G224" s="130">
        <v>90.361999999999995</v>
      </c>
    </row>
    <row r="225" spans="1:7" ht="63.75" x14ac:dyDescent="0.2">
      <c r="A225" s="87">
        <v>0</v>
      </c>
      <c r="B225" s="52" t="s">
        <v>270</v>
      </c>
      <c r="C225" s="100">
        <v>104</v>
      </c>
      <c r="D225" s="101">
        <v>1800000000</v>
      </c>
      <c r="E225" s="102">
        <v>0</v>
      </c>
      <c r="F225" s="159">
        <f>F231+F233+F237+F235</f>
        <v>18752.908999999996</v>
      </c>
      <c r="G225" s="130">
        <f>G231</f>
        <v>0</v>
      </c>
    </row>
    <row r="226" spans="1:7" ht="25.5" hidden="1" x14ac:dyDescent="0.2">
      <c r="A226" s="87">
        <v>0</v>
      </c>
      <c r="B226" s="52" t="s">
        <v>90</v>
      </c>
      <c r="C226" s="100">
        <v>104</v>
      </c>
      <c r="D226" s="101" t="s">
        <v>20</v>
      </c>
      <c r="E226" s="102">
        <v>0</v>
      </c>
      <c r="F226" s="159">
        <v>0</v>
      </c>
      <c r="G226" s="130">
        <v>0</v>
      </c>
    </row>
    <row r="227" spans="1:7" ht="25.5" hidden="1" x14ac:dyDescent="0.2">
      <c r="A227" s="87">
        <v>0</v>
      </c>
      <c r="B227" s="52" t="s">
        <v>90</v>
      </c>
      <c r="C227" s="100">
        <v>104</v>
      </c>
      <c r="D227" s="101" t="s">
        <v>20</v>
      </c>
      <c r="E227" s="102">
        <v>0</v>
      </c>
      <c r="F227" s="159">
        <v>0</v>
      </c>
      <c r="G227" s="130">
        <v>0</v>
      </c>
    </row>
    <row r="228" spans="1:7" ht="25.5" hidden="1" x14ac:dyDescent="0.2">
      <c r="A228" s="87">
        <v>0</v>
      </c>
      <c r="B228" s="52" t="s">
        <v>68</v>
      </c>
      <c r="C228" s="100">
        <v>104</v>
      </c>
      <c r="D228" s="101" t="s">
        <v>40</v>
      </c>
      <c r="E228" s="102">
        <v>0</v>
      </c>
      <c r="F228" s="159">
        <v>0</v>
      </c>
      <c r="G228" s="130">
        <v>0</v>
      </c>
    </row>
    <row r="229" spans="1:7" ht="25.5" hidden="1" x14ac:dyDescent="0.2">
      <c r="A229" s="87">
        <v>0</v>
      </c>
      <c r="B229" s="52" t="s">
        <v>68</v>
      </c>
      <c r="C229" s="100">
        <v>104</v>
      </c>
      <c r="D229" s="101" t="s">
        <v>40</v>
      </c>
      <c r="E229" s="102">
        <v>0</v>
      </c>
      <c r="F229" s="159">
        <v>0</v>
      </c>
      <c r="G229" s="130">
        <v>0</v>
      </c>
    </row>
    <row r="230" spans="1:7" ht="25.5" hidden="1" x14ac:dyDescent="0.2">
      <c r="A230" s="87">
        <v>0</v>
      </c>
      <c r="B230" s="52" t="s">
        <v>68</v>
      </c>
      <c r="C230" s="100">
        <v>104</v>
      </c>
      <c r="D230" s="101" t="s">
        <v>40</v>
      </c>
      <c r="E230" s="102">
        <v>0</v>
      </c>
      <c r="F230" s="159">
        <v>0</v>
      </c>
      <c r="G230" s="130">
        <v>0</v>
      </c>
    </row>
    <row r="231" spans="1:7" ht="63.75" x14ac:dyDescent="0.2">
      <c r="A231" s="87">
        <v>0</v>
      </c>
      <c r="B231" s="52" t="s">
        <v>69</v>
      </c>
      <c r="C231" s="100">
        <v>104</v>
      </c>
      <c r="D231" s="101">
        <v>1800000000</v>
      </c>
      <c r="E231" s="102">
        <v>100</v>
      </c>
      <c r="F231" s="159">
        <f>F232</f>
        <v>16720.938999999998</v>
      </c>
      <c r="G231" s="130">
        <f>G232</f>
        <v>0</v>
      </c>
    </row>
    <row r="232" spans="1:7" ht="25.5" x14ac:dyDescent="0.2">
      <c r="A232" s="87">
        <v>0</v>
      </c>
      <c r="B232" s="52" t="s">
        <v>70</v>
      </c>
      <c r="C232" s="100">
        <v>104</v>
      </c>
      <c r="D232" s="101">
        <v>1800000000</v>
      </c>
      <c r="E232" s="102">
        <v>120</v>
      </c>
      <c r="F232" s="159">
        <v>16720.938999999998</v>
      </c>
      <c r="G232" s="130"/>
    </row>
    <row r="233" spans="1:7" ht="25.5" x14ac:dyDescent="0.2">
      <c r="A233" s="87">
        <v>0</v>
      </c>
      <c r="B233" s="52" t="s">
        <v>71</v>
      </c>
      <c r="C233" s="100">
        <v>104</v>
      </c>
      <c r="D233" s="101">
        <v>1800000000</v>
      </c>
      <c r="E233" s="102">
        <v>200</v>
      </c>
      <c r="F233" s="159">
        <f>F234</f>
        <v>1917.5319999999999</v>
      </c>
      <c r="G233" s="130">
        <v>0</v>
      </c>
    </row>
    <row r="234" spans="1:7" ht="26.85" customHeight="1" x14ac:dyDescent="0.2">
      <c r="A234" s="87">
        <v>0</v>
      </c>
      <c r="B234" s="52" t="s">
        <v>72</v>
      </c>
      <c r="C234" s="100">
        <v>104</v>
      </c>
      <c r="D234" s="101">
        <v>1800000000</v>
      </c>
      <c r="E234" s="102">
        <v>240</v>
      </c>
      <c r="F234" s="159">
        <v>1917.5319999999999</v>
      </c>
      <c r="G234" s="130">
        <v>0</v>
      </c>
    </row>
    <row r="235" spans="1:7" ht="26.85" customHeight="1" x14ac:dyDescent="0.2">
      <c r="A235" s="87"/>
      <c r="B235" s="52" t="s">
        <v>117</v>
      </c>
      <c r="C235" s="100">
        <v>104</v>
      </c>
      <c r="D235" s="101">
        <v>1800000000</v>
      </c>
      <c r="E235" s="102">
        <v>300</v>
      </c>
      <c r="F235" s="159">
        <f>F236</f>
        <v>3.266</v>
      </c>
      <c r="G235" s="130"/>
    </row>
    <row r="236" spans="1:7" ht="26.85" customHeight="1" x14ac:dyDescent="0.2">
      <c r="A236" s="87"/>
      <c r="B236" s="52" t="s">
        <v>118</v>
      </c>
      <c r="C236" s="100">
        <v>104</v>
      </c>
      <c r="D236" s="101">
        <v>1800000000</v>
      </c>
      <c r="E236" s="102">
        <v>320</v>
      </c>
      <c r="F236" s="159">
        <v>3.266</v>
      </c>
      <c r="G236" s="130"/>
    </row>
    <row r="237" spans="1:7" ht="17.25" customHeight="1" x14ac:dyDescent="0.2">
      <c r="A237" s="87">
        <v>0</v>
      </c>
      <c r="B237" s="52" t="s">
        <v>73</v>
      </c>
      <c r="C237" s="100">
        <v>104</v>
      </c>
      <c r="D237" s="101">
        <v>1800000000</v>
      </c>
      <c r="E237" s="102">
        <v>800</v>
      </c>
      <c r="F237" s="159">
        <f>F238</f>
        <v>111.172</v>
      </c>
      <c r="G237" s="130">
        <v>0</v>
      </c>
    </row>
    <row r="238" spans="1:7" x14ac:dyDescent="0.2">
      <c r="A238" s="87">
        <v>0</v>
      </c>
      <c r="B238" s="52" t="s">
        <v>74</v>
      </c>
      <c r="C238" s="100">
        <v>104</v>
      </c>
      <c r="D238" s="101">
        <v>1800000000</v>
      </c>
      <c r="E238" s="102">
        <v>850</v>
      </c>
      <c r="F238" s="159">
        <v>111.172</v>
      </c>
      <c r="G238" s="130">
        <v>0</v>
      </c>
    </row>
    <row r="239" spans="1:7" ht="39.75" customHeight="1" x14ac:dyDescent="0.2">
      <c r="A239" s="87"/>
      <c r="B239" s="52" t="s">
        <v>263</v>
      </c>
      <c r="C239" s="100">
        <v>104</v>
      </c>
      <c r="D239" s="101">
        <v>1900000000</v>
      </c>
      <c r="E239" s="102"/>
      <c r="F239" s="159">
        <f>F240+F242</f>
        <v>560.42600000000004</v>
      </c>
      <c r="G239" s="130">
        <f>G240+G242</f>
        <v>560.42600000000004</v>
      </c>
    </row>
    <row r="240" spans="1:7" ht="63.75" x14ac:dyDescent="0.2">
      <c r="A240" s="87"/>
      <c r="B240" s="52" t="s">
        <v>69</v>
      </c>
      <c r="C240" s="100">
        <v>104</v>
      </c>
      <c r="D240" s="101">
        <v>1900000000</v>
      </c>
      <c r="E240" s="102">
        <v>100</v>
      </c>
      <c r="F240" s="159">
        <f>F241</f>
        <v>479.291</v>
      </c>
      <c r="G240" s="130">
        <f>G241</f>
        <v>479.291</v>
      </c>
    </row>
    <row r="241" spans="1:7" ht="25.5" x14ac:dyDescent="0.2">
      <c r="A241" s="87"/>
      <c r="B241" s="52" t="s">
        <v>70</v>
      </c>
      <c r="C241" s="100">
        <v>104</v>
      </c>
      <c r="D241" s="101">
        <v>1900000000</v>
      </c>
      <c r="E241" s="102">
        <v>120</v>
      </c>
      <c r="F241" s="159">
        <v>479.291</v>
      </c>
      <c r="G241" s="130">
        <v>479.291</v>
      </c>
    </row>
    <row r="242" spans="1:7" ht="25.5" x14ac:dyDescent="0.2">
      <c r="A242" s="87"/>
      <c r="B242" s="52" t="s">
        <v>71</v>
      </c>
      <c r="C242" s="100">
        <v>104</v>
      </c>
      <c r="D242" s="101">
        <v>1900000000</v>
      </c>
      <c r="E242" s="102">
        <v>200</v>
      </c>
      <c r="F242" s="159">
        <f>F243</f>
        <v>81.135000000000005</v>
      </c>
      <c r="G242" s="130">
        <f>G243</f>
        <v>81.135000000000005</v>
      </c>
    </row>
    <row r="243" spans="1:7" ht="38.25" x14ac:dyDescent="0.2">
      <c r="A243" s="87"/>
      <c r="B243" s="52" t="s">
        <v>72</v>
      </c>
      <c r="C243" s="100">
        <v>104</v>
      </c>
      <c r="D243" s="101">
        <v>1900000000</v>
      </c>
      <c r="E243" s="102">
        <v>240</v>
      </c>
      <c r="F243" s="159">
        <v>81.135000000000005</v>
      </c>
      <c r="G243" s="130">
        <v>81.135000000000005</v>
      </c>
    </row>
    <row r="244" spans="1:7" ht="25.5" hidden="1" x14ac:dyDescent="0.2">
      <c r="A244" s="87"/>
      <c r="B244" s="52" t="s">
        <v>90</v>
      </c>
      <c r="C244" s="100">
        <v>104</v>
      </c>
      <c r="D244" s="101">
        <v>9000000000</v>
      </c>
      <c r="E244" s="102"/>
      <c r="F244" s="159">
        <f t="shared" ref="F244:G246" si="9">F245</f>
        <v>0</v>
      </c>
      <c r="G244" s="130">
        <f t="shared" si="9"/>
        <v>0</v>
      </c>
    </row>
    <row r="245" spans="1:7" ht="76.5" hidden="1" x14ac:dyDescent="0.2">
      <c r="A245" s="87"/>
      <c r="B245" s="52" t="s">
        <v>222</v>
      </c>
      <c r="C245" s="100">
        <v>104</v>
      </c>
      <c r="D245" s="101">
        <v>9010000000</v>
      </c>
      <c r="E245" s="102"/>
      <c r="F245" s="159">
        <f t="shared" si="9"/>
        <v>0</v>
      </c>
      <c r="G245" s="130">
        <f t="shared" si="9"/>
        <v>0</v>
      </c>
    </row>
    <row r="246" spans="1:7" ht="63.75" hidden="1" x14ac:dyDescent="0.2">
      <c r="A246" s="87"/>
      <c r="B246" s="52" t="s">
        <v>69</v>
      </c>
      <c r="C246" s="100">
        <v>104</v>
      </c>
      <c r="D246" s="101">
        <v>9010000000</v>
      </c>
      <c r="E246" s="102">
        <v>100</v>
      </c>
      <c r="F246" s="159">
        <f t="shared" si="9"/>
        <v>0</v>
      </c>
      <c r="G246" s="130">
        <f t="shared" si="9"/>
        <v>0</v>
      </c>
    </row>
    <row r="247" spans="1:7" ht="25.5" hidden="1" x14ac:dyDescent="0.2">
      <c r="A247" s="87"/>
      <c r="B247" s="52" t="s">
        <v>70</v>
      </c>
      <c r="C247" s="100">
        <v>104</v>
      </c>
      <c r="D247" s="101">
        <v>9010000000</v>
      </c>
      <c r="E247" s="102">
        <v>120</v>
      </c>
      <c r="F247" s="159">
        <v>0</v>
      </c>
      <c r="G247" s="130">
        <v>0</v>
      </c>
    </row>
    <row r="248" spans="1:7" x14ac:dyDescent="0.2">
      <c r="A248" s="87"/>
      <c r="B248" s="108" t="s">
        <v>229</v>
      </c>
      <c r="C248" s="98">
        <v>105</v>
      </c>
      <c r="D248" s="99"/>
      <c r="E248" s="136"/>
      <c r="F248" s="158">
        <f t="shared" ref="F248:G251" si="10">F249</f>
        <v>1.3720000000000001</v>
      </c>
      <c r="G248" s="40">
        <f t="shared" si="10"/>
        <v>1.3720000000000001</v>
      </c>
    </row>
    <row r="249" spans="1:7" ht="63.75" x14ac:dyDescent="0.2">
      <c r="A249" s="87"/>
      <c r="B249" s="52" t="s">
        <v>270</v>
      </c>
      <c r="C249" s="100">
        <v>105</v>
      </c>
      <c r="D249" s="101">
        <v>1800000000</v>
      </c>
      <c r="E249" s="102"/>
      <c r="F249" s="159">
        <f>F250</f>
        <v>1.3720000000000001</v>
      </c>
      <c r="G249" s="130">
        <f>G250</f>
        <v>1.3720000000000001</v>
      </c>
    </row>
    <row r="250" spans="1:7" ht="76.5" x14ac:dyDescent="0.2">
      <c r="A250" s="87"/>
      <c r="B250" s="109" t="s">
        <v>227</v>
      </c>
      <c r="C250" s="100">
        <v>105</v>
      </c>
      <c r="D250" s="101">
        <v>1800000000</v>
      </c>
      <c r="E250" s="102"/>
      <c r="F250" s="159">
        <f t="shared" si="10"/>
        <v>1.3720000000000001</v>
      </c>
      <c r="G250" s="130">
        <f t="shared" si="10"/>
        <v>1.3720000000000001</v>
      </c>
    </row>
    <row r="251" spans="1:7" ht="38.25" x14ac:dyDescent="0.2">
      <c r="A251" s="87"/>
      <c r="B251" s="109" t="s">
        <v>98</v>
      </c>
      <c r="C251" s="100">
        <v>105</v>
      </c>
      <c r="D251" s="101">
        <v>1800000000</v>
      </c>
      <c r="E251" s="102">
        <v>600</v>
      </c>
      <c r="F251" s="159">
        <f t="shared" si="10"/>
        <v>1.3720000000000001</v>
      </c>
      <c r="G251" s="130">
        <f t="shared" si="10"/>
        <v>1.3720000000000001</v>
      </c>
    </row>
    <row r="252" spans="1:7" x14ac:dyDescent="0.2">
      <c r="A252" s="87"/>
      <c r="B252" s="109" t="s">
        <v>99</v>
      </c>
      <c r="C252" s="100">
        <v>105</v>
      </c>
      <c r="D252" s="101">
        <v>1800000000</v>
      </c>
      <c r="E252" s="102">
        <v>620</v>
      </c>
      <c r="F252" s="159">
        <v>1.3720000000000001</v>
      </c>
      <c r="G252" s="130">
        <v>1.3720000000000001</v>
      </c>
    </row>
    <row r="253" spans="1:7" ht="18.75" customHeight="1" x14ac:dyDescent="0.2">
      <c r="A253" s="87">
        <v>0</v>
      </c>
      <c r="B253" s="97" t="s">
        <v>128</v>
      </c>
      <c r="C253" s="98">
        <v>111</v>
      </c>
      <c r="D253" s="99">
        <v>0</v>
      </c>
      <c r="E253" s="136">
        <v>0</v>
      </c>
      <c r="F253" s="158">
        <f>F256</f>
        <v>100</v>
      </c>
      <c r="G253" s="40">
        <v>0</v>
      </c>
    </row>
    <row r="254" spans="1:7" ht="25.5" hidden="1" x14ac:dyDescent="0.2">
      <c r="A254" s="87">
        <v>0</v>
      </c>
      <c r="B254" s="52" t="s">
        <v>90</v>
      </c>
      <c r="C254" s="100">
        <v>111</v>
      </c>
      <c r="D254" s="101" t="s">
        <v>20</v>
      </c>
      <c r="E254" s="102">
        <v>0</v>
      </c>
      <c r="F254" s="159">
        <v>0</v>
      </c>
      <c r="G254" s="130">
        <v>0</v>
      </c>
    </row>
    <row r="255" spans="1:7" ht="25.5" hidden="1" x14ac:dyDescent="0.2">
      <c r="A255" s="87">
        <v>0</v>
      </c>
      <c r="B255" s="52" t="s">
        <v>90</v>
      </c>
      <c r="C255" s="100">
        <v>111</v>
      </c>
      <c r="D255" s="101" t="s">
        <v>20</v>
      </c>
      <c r="E255" s="102">
        <v>0</v>
      </c>
      <c r="F255" s="159">
        <v>0</v>
      </c>
      <c r="G255" s="130">
        <v>0</v>
      </c>
    </row>
    <row r="256" spans="1:7" ht="63.75" x14ac:dyDescent="0.2">
      <c r="A256" s="87">
        <v>0</v>
      </c>
      <c r="B256" s="52" t="s">
        <v>282</v>
      </c>
      <c r="C256" s="100">
        <v>111</v>
      </c>
      <c r="D256" s="101">
        <v>1300000000</v>
      </c>
      <c r="E256" s="102">
        <v>0</v>
      </c>
      <c r="F256" s="159">
        <f>F259</f>
        <v>100</v>
      </c>
      <c r="G256" s="130">
        <v>0</v>
      </c>
    </row>
    <row r="257" spans="1:8" hidden="1" x14ac:dyDescent="0.2">
      <c r="A257" s="87">
        <v>0</v>
      </c>
      <c r="B257" s="52" t="s">
        <v>129</v>
      </c>
      <c r="C257" s="100">
        <v>111</v>
      </c>
      <c r="D257" s="101" t="s">
        <v>41</v>
      </c>
      <c r="E257" s="102">
        <v>0</v>
      </c>
      <c r="F257" s="159">
        <v>0</v>
      </c>
      <c r="G257" s="130">
        <v>0</v>
      </c>
    </row>
    <row r="258" spans="1:8" hidden="1" x14ac:dyDescent="0.2">
      <c r="A258" s="87">
        <v>0</v>
      </c>
      <c r="B258" s="52" t="s">
        <v>129</v>
      </c>
      <c r="C258" s="100">
        <v>111</v>
      </c>
      <c r="D258" s="101" t="s">
        <v>41</v>
      </c>
      <c r="E258" s="102">
        <v>0</v>
      </c>
      <c r="F258" s="159">
        <v>0</v>
      </c>
      <c r="G258" s="130">
        <v>0</v>
      </c>
    </row>
    <row r="259" spans="1:8" x14ac:dyDescent="0.2">
      <c r="A259" s="87">
        <v>0</v>
      </c>
      <c r="B259" s="52" t="s">
        <v>73</v>
      </c>
      <c r="C259" s="100">
        <v>111</v>
      </c>
      <c r="D259" s="101">
        <v>1300000000</v>
      </c>
      <c r="E259" s="102">
        <v>800</v>
      </c>
      <c r="F259" s="159">
        <f>F260</f>
        <v>100</v>
      </c>
      <c r="G259" s="130">
        <v>0</v>
      </c>
    </row>
    <row r="260" spans="1:8" s="16" customFormat="1" x14ac:dyDescent="0.2">
      <c r="A260" s="87"/>
      <c r="B260" s="52" t="s">
        <v>130</v>
      </c>
      <c r="C260" s="100">
        <v>111</v>
      </c>
      <c r="D260" s="101">
        <v>1300000000</v>
      </c>
      <c r="E260" s="102">
        <v>870</v>
      </c>
      <c r="F260" s="159">
        <v>100</v>
      </c>
      <c r="G260" s="130"/>
      <c r="H260" s="125"/>
    </row>
    <row r="261" spans="1:8" x14ac:dyDescent="0.2">
      <c r="A261" s="87">
        <v>0</v>
      </c>
      <c r="B261" s="97" t="s">
        <v>93</v>
      </c>
      <c r="C261" s="98">
        <v>113</v>
      </c>
      <c r="D261" s="99">
        <v>0</v>
      </c>
      <c r="E261" s="136">
        <v>0</v>
      </c>
      <c r="F261" s="158">
        <f>F265+F284+F298+F303+F307+F315+F262</f>
        <v>17593.393</v>
      </c>
      <c r="G261" s="40">
        <f>G265+G284+G298+G303+G307+G315+G262</f>
        <v>3960.5639999999999</v>
      </c>
    </row>
    <row r="262" spans="1:8" s="128" customFormat="1" ht="38.25" x14ac:dyDescent="0.2">
      <c r="A262" s="87"/>
      <c r="B262" s="52" t="s">
        <v>262</v>
      </c>
      <c r="C262" s="100">
        <v>113</v>
      </c>
      <c r="D262" s="101">
        <v>1200000000</v>
      </c>
      <c r="E262" s="102"/>
      <c r="F262" s="159">
        <f>F263</f>
        <v>16.03</v>
      </c>
      <c r="G262" s="130"/>
      <c r="H262" s="125"/>
    </row>
    <row r="263" spans="1:8" s="128" customFormat="1" ht="25.5" x14ac:dyDescent="0.2">
      <c r="A263" s="87"/>
      <c r="B263" s="52" t="s">
        <v>71</v>
      </c>
      <c r="C263" s="100">
        <v>113</v>
      </c>
      <c r="D263" s="101">
        <v>1200000000</v>
      </c>
      <c r="E263" s="102">
        <v>200</v>
      </c>
      <c r="F263" s="159">
        <f>F264</f>
        <v>16.03</v>
      </c>
      <c r="G263" s="130"/>
      <c r="H263" s="125"/>
    </row>
    <row r="264" spans="1:8" s="128" customFormat="1" ht="38.25" x14ac:dyDescent="0.2">
      <c r="A264" s="87"/>
      <c r="B264" s="52" t="s">
        <v>72</v>
      </c>
      <c r="C264" s="100">
        <v>113</v>
      </c>
      <c r="D264" s="101">
        <v>1200000000</v>
      </c>
      <c r="E264" s="102">
        <v>240</v>
      </c>
      <c r="F264" s="159">
        <v>16.03</v>
      </c>
      <c r="G264" s="130"/>
      <c r="H264" s="125"/>
    </row>
    <row r="265" spans="1:8" ht="38.25" x14ac:dyDescent="0.2">
      <c r="A265" s="87">
        <v>0</v>
      </c>
      <c r="B265" s="52" t="s">
        <v>256</v>
      </c>
      <c r="C265" s="100">
        <v>113</v>
      </c>
      <c r="D265" s="101" t="s">
        <v>43</v>
      </c>
      <c r="E265" s="102">
        <v>0</v>
      </c>
      <c r="F265" s="159">
        <f>F271+F273+F275</f>
        <v>16605.216</v>
      </c>
      <c r="G265" s="130">
        <f>G271+G273+G275</f>
        <v>3960.5639999999999</v>
      </c>
    </row>
    <row r="266" spans="1:8" ht="38.25" hidden="1" x14ac:dyDescent="0.2">
      <c r="A266" s="87">
        <v>0</v>
      </c>
      <c r="B266" s="52" t="s">
        <v>132</v>
      </c>
      <c r="C266" s="100">
        <v>113</v>
      </c>
      <c r="D266" s="101" t="s">
        <v>43</v>
      </c>
      <c r="E266" s="102">
        <v>0</v>
      </c>
      <c r="F266" s="159">
        <v>0</v>
      </c>
      <c r="G266" s="130">
        <v>0</v>
      </c>
    </row>
    <row r="267" spans="1:8" ht="38.25" hidden="1" x14ac:dyDescent="0.2">
      <c r="A267" s="87">
        <v>0</v>
      </c>
      <c r="B267" s="52" t="s">
        <v>132</v>
      </c>
      <c r="C267" s="100">
        <v>113</v>
      </c>
      <c r="D267" s="101" t="s">
        <v>43</v>
      </c>
      <c r="E267" s="102">
        <v>0</v>
      </c>
      <c r="F267" s="159">
        <v>0</v>
      </c>
      <c r="G267" s="130">
        <v>0</v>
      </c>
    </row>
    <row r="268" spans="1:8" ht="38.25" hidden="1" x14ac:dyDescent="0.2">
      <c r="A268" s="87">
        <v>0</v>
      </c>
      <c r="B268" s="52" t="s">
        <v>133</v>
      </c>
      <c r="C268" s="100">
        <v>113</v>
      </c>
      <c r="D268" s="101" t="s">
        <v>44</v>
      </c>
      <c r="E268" s="102">
        <v>0</v>
      </c>
      <c r="F268" s="159">
        <v>0</v>
      </c>
      <c r="G268" s="130">
        <v>0</v>
      </c>
    </row>
    <row r="269" spans="1:8" ht="38.25" hidden="1" x14ac:dyDescent="0.2">
      <c r="A269" s="87">
        <v>0</v>
      </c>
      <c r="B269" s="52" t="s">
        <v>133</v>
      </c>
      <c r="C269" s="100">
        <v>113</v>
      </c>
      <c r="D269" s="101" t="s">
        <v>44</v>
      </c>
      <c r="E269" s="102">
        <v>0</v>
      </c>
      <c r="F269" s="159">
        <v>0</v>
      </c>
      <c r="G269" s="130">
        <v>0</v>
      </c>
    </row>
    <row r="270" spans="1:8" ht="38.25" hidden="1" x14ac:dyDescent="0.2">
      <c r="A270" s="87">
        <v>0</v>
      </c>
      <c r="B270" s="52" t="s">
        <v>133</v>
      </c>
      <c r="C270" s="100">
        <v>113</v>
      </c>
      <c r="D270" s="101" t="s">
        <v>44</v>
      </c>
      <c r="E270" s="102">
        <v>0</v>
      </c>
      <c r="F270" s="159">
        <v>0</v>
      </c>
      <c r="G270" s="130">
        <v>0</v>
      </c>
    </row>
    <row r="271" spans="1:8" ht="63.75" x14ac:dyDescent="0.2">
      <c r="A271" s="87">
        <v>0</v>
      </c>
      <c r="B271" s="52" t="s">
        <v>69</v>
      </c>
      <c r="C271" s="100">
        <v>113</v>
      </c>
      <c r="D271" s="101" t="s">
        <v>43</v>
      </c>
      <c r="E271" s="102">
        <v>100</v>
      </c>
      <c r="F271" s="159">
        <f>F272</f>
        <v>14549.279</v>
      </c>
      <c r="G271" s="130">
        <f>G272</f>
        <v>3498.6779999999999</v>
      </c>
    </row>
    <row r="272" spans="1:8" ht="25.5" x14ac:dyDescent="0.2">
      <c r="A272" s="87">
        <v>0</v>
      </c>
      <c r="B272" s="52" t="s">
        <v>131</v>
      </c>
      <c r="C272" s="100">
        <v>113</v>
      </c>
      <c r="D272" s="101" t="s">
        <v>43</v>
      </c>
      <c r="E272" s="102">
        <v>110</v>
      </c>
      <c r="F272" s="159">
        <v>14549.279</v>
      </c>
      <c r="G272" s="130">
        <v>3498.6779999999999</v>
      </c>
      <c r="H272" s="140"/>
    </row>
    <row r="273" spans="1:8" ht="25.5" x14ac:dyDescent="0.2">
      <c r="A273" s="87">
        <v>0</v>
      </c>
      <c r="B273" s="52" t="s">
        <v>71</v>
      </c>
      <c r="C273" s="100">
        <v>113</v>
      </c>
      <c r="D273" s="101" t="s">
        <v>43</v>
      </c>
      <c r="E273" s="102">
        <v>200</v>
      </c>
      <c r="F273" s="159">
        <f>F274</f>
        <v>2051.4369999999999</v>
      </c>
      <c r="G273" s="130">
        <f>G274</f>
        <v>461.88600000000002</v>
      </c>
    </row>
    <row r="274" spans="1:8" ht="38.25" customHeight="1" x14ac:dyDescent="0.2">
      <c r="A274" s="87">
        <v>0</v>
      </c>
      <c r="B274" s="52" t="s">
        <v>72</v>
      </c>
      <c r="C274" s="100">
        <v>113</v>
      </c>
      <c r="D274" s="101" t="s">
        <v>43</v>
      </c>
      <c r="E274" s="102">
        <v>240</v>
      </c>
      <c r="F274" s="159">
        <v>2051.4369999999999</v>
      </c>
      <c r="G274" s="130">
        <v>461.88600000000002</v>
      </c>
      <c r="H274" s="140"/>
    </row>
    <row r="275" spans="1:8" x14ac:dyDescent="0.2">
      <c r="A275" s="87">
        <v>0</v>
      </c>
      <c r="B275" s="52" t="s">
        <v>73</v>
      </c>
      <c r="C275" s="100">
        <v>113</v>
      </c>
      <c r="D275" s="101" t="s">
        <v>43</v>
      </c>
      <c r="E275" s="102">
        <v>800</v>
      </c>
      <c r="F275" s="159">
        <f>F276</f>
        <v>4.5</v>
      </c>
      <c r="G275" s="130">
        <f>G276</f>
        <v>0</v>
      </c>
    </row>
    <row r="276" spans="1:8" x14ac:dyDescent="0.2">
      <c r="A276" s="87">
        <v>0</v>
      </c>
      <c r="B276" s="52" t="s">
        <v>74</v>
      </c>
      <c r="C276" s="100">
        <v>113</v>
      </c>
      <c r="D276" s="101" t="s">
        <v>43</v>
      </c>
      <c r="E276" s="102">
        <v>850</v>
      </c>
      <c r="F276" s="159">
        <v>4.5</v>
      </c>
      <c r="G276" s="130"/>
      <c r="H276" s="140"/>
    </row>
    <row r="277" spans="1:8" hidden="1" x14ac:dyDescent="0.2">
      <c r="A277" s="87">
        <v>0</v>
      </c>
      <c r="B277" s="52" t="s">
        <v>91</v>
      </c>
      <c r="C277" s="100">
        <v>113</v>
      </c>
      <c r="D277" s="101" t="s">
        <v>45</v>
      </c>
      <c r="E277" s="102">
        <v>0</v>
      </c>
      <c r="F277" s="159">
        <v>0</v>
      </c>
      <c r="G277" s="130">
        <v>0</v>
      </c>
    </row>
    <row r="278" spans="1:8" hidden="1" x14ac:dyDescent="0.2">
      <c r="A278" s="87">
        <v>0</v>
      </c>
      <c r="B278" s="52" t="s">
        <v>73</v>
      </c>
      <c r="C278" s="100">
        <v>113</v>
      </c>
      <c r="D278" s="101" t="s">
        <v>46</v>
      </c>
      <c r="E278" s="102">
        <v>800</v>
      </c>
      <c r="F278" s="159">
        <v>0</v>
      </c>
      <c r="G278" s="130">
        <v>0</v>
      </c>
    </row>
    <row r="279" spans="1:8" hidden="1" x14ac:dyDescent="0.2">
      <c r="A279" s="87">
        <v>0</v>
      </c>
      <c r="B279" s="52" t="s">
        <v>74</v>
      </c>
      <c r="C279" s="100">
        <v>113</v>
      </c>
      <c r="D279" s="101" t="s">
        <v>46</v>
      </c>
      <c r="E279" s="102">
        <v>850</v>
      </c>
      <c r="F279" s="159">
        <v>0</v>
      </c>
      <c r="G279" s="130">
        <v>0</v>
      </c>
    </row>
    <row r="280" spans="1:8" ht="25.5" hidden="1" x14ac:dyDescent="0.2">
      <c r="A280" s="87">
        <v>0</v>
      </c>
      <c r="B280" s="52" t="s">
        <v>71</v>
      </c>
      <c r="C280" s="100">
        <v>113</v>
      </c>
      <c r="D280" s="101" t="s">
        <v>47</v>
      </c>
      <c r="E280" s="102">
        <v>200</v>
      </c>
      <c r="F280" s="159">
        <v>0</v>
      </c>
      <c r="G280" s="130">
        <v>0</v>
      </c>
    </row>
    <row r="281" spans="1:8" ht="38.25" hidden="1" x14ac:dyDescent="0.2">
      <c r="A281" s="87">
        <v>0</v>
      </c>
      <c r="B281" s="52" t="s">
        <v>72</v>
      </c>
      <c r="C281" s="100">
        <v>113</v>
      </c>
      <c r="D281" s="101" t="s">
        <v>47</v>
      </c>
      <c r="E281" s="102">
        <v>240</v>
      </c>
      <c r="F281" s="159">
        <v>0</v>
      </c>
      <c r="G281" s="130">
        <v>0</v>
      </c>
    </row>
    <row r="282" spans="1:8" hidden="1" x14ac:dyDescent="0.2">
      <c r="A282" s="87">
        <v>0</v>
      </c>
      <c r="B282" s="52" t="s">
        <v>73</v>
      </c>
      <c r="C282" s="100">
        <v>113</v>
      </c>
      <c r="D282" s="101" t="s">
        <v>47</v>
      </c>
      <c r="E282" s="102">
        <v>800</v>
      </c>
      <c r="F282" s="159">
        <v>0</v>
      </c>
      <c r="G282" s="130">
        <v>0</v>
      </c>
    </row>
    <row r="283" spans="1:8" hidden="1" x14ac:dyDescent="0.2">
      <c r="A283" s="87">
        <v>0</v>
      </c>
      <c r="B283" s="52" t="s">
        <v>74</v>
      </c>
      <c r="C283" s="100">
        <v>113</v>
      </c>
      <c r="D283" s="101" t="s">
        <v>47</v>
      </c>
      <c r="E283" s="102">
        <v>850</v>
      </c>
      <c r="F283" s="159">
        <v>0</v>
      </c>
      <c r="G283" s="130">
        <v>0</v>
      </c>
    </row>
    <row r="284" spans="1:8" ht="63.75" x14ac:dyDescent="0.2">
      <c r="A284" s="87">
        <v>0</v>
      </c>
      <c r="B284" s="52" t="s">
        <v>270</v>
      </c>
      <c r="C284" s="100">
        <v>113</v>
      </c>
      <c r="D284" s="101">
        <v>1800000000</v>
      </c>
      <c r="E284" s="102">
        <v>0</v>
      </c>
      <c r="F284" s="159">
        <f>F290+F292</f>
        <v>719.05200000000002</v>
      </c>
      <c r="G284" s="130">
        <v>0</v>
      </c>
    </row>
    <row r="285" spans="1:8" ht="25.5" hidden="1" x14ac:dyDescent="0.2">
      <c r="A285" s="87">
        <v>0</v>
      </c>
      <c r="B285" s="52" t="s">
        <v>90</v>
      </c>
      <c r="C285" s="100">
        <v>113</v>
      </c>
      <c r="D285" s="101" t="s">
        <v>20</v>
      </c>
      <c r="E285" s="102">
        <v>0</v>
      </c>
      <c r="F285" s="159">
        <v>0</v>
      </c>
      <c r="G285" s="130">
        <v>0</v>
      </c>
    </row>
    <row r="286" spans="1:8" ht="25.5" hidden="1" x14ac:dyDescent="0.2">
      <c r="A286" s="87">
        <v>0</v>
      </c>
      <c r="B286" s="52" t="s">
        <v>90</v>
      </c>
      <c r="C286" s="100">
        <v>113</v>
      </c>
      <c r="D286" s="101" t="s">
        <v>20</v>
      </c>
      <c r="E286" s="102">
        <v>0</v>
      </c>
      <c r="F286" s="159">
        <v>0</v>
      </c>
      <c r="G286" s="130">
        <v>0</v>
      </c>
    </row>
    <row r="287" spans="1:8" ht="25.5" hidden="1" x14ac:dyDescent="0.2">
      <c r="A287" s="87">
        <v>0</v>
      </c>
      <c r="B287" s="52" t="s">
        <v>134</v>
      </c>
      <c r="C287" s="100">
        <v>113</v>
      </c>
      <c r="D287" s="101" t="s">
        <v>48</v>
      </c>
      <c r="E287" s="102">
        <v>0</v>
      </c>
      <c r="F287" s="159">
        <v>0</v>
      </c>
      <c r="G287" s="130">
        <v>0</v>
      </c>
    </row>
    <row r="288" spans="1:8" ht="25.5" hidden="1" x14ac:dyDescent="0.2">
      <c r="A288" s="87">
        <v>0</v>
      </c>
      <c r="B288" s="52" t="s">
        <v>134</v>
      </c>
      <c r="C288" s="100">
        <v>113</v>
      </c>
      <c r="D288" s="101" t="s">
        <v>48</v>
      </c>
      <c r="E288" s="102">
        <v>0</v>
      </c>
      <c r="F288" s="159">
        <v>0</v>
      </c>
      <c r="G288" s="130">
        <v>0</v>
      </c>
    </row>
    <row r="289" spans="1:8" ht="25.5" hidden="1" x14ac:dyDescent="0.2">
      <c r="A289" s="87">
        <v>0</v>
      </c>
      <c r="B289" s="52" t="s">
        <v>134</v>
      </c>
      <c r="C289" s="100">
        <v>113</v>
      </c>
      <c r="D289" s="101" t="s">
        <v>48</v>
      </c>
      <c r="E289" s="102">
        <v>0</v>
      </c>
      <c r="F289" s="159">
        <v>0</v>
      </c>
      <c r="G289" s="130">
        <v>0</v>
      </c>
    </row>
    <row r="290" spans="1:8" ht="25.5" x14ac:dyDescent="0.2">
      <c r="A290" s="87">
        <v>0</v>
      </c>
      <c r="B290" s="52" t="s">
        <v>71</v>
      </c>
      <c r="C290" s="100">
        <v>113</v>
      </c>
      <c r="D290" s="101">
        <v>1800000000</v>
      </c>
      <c r="E290" s="102">
        <v>200</v>
      </c>
      <c r="F290" s="159">
        <f>F291</f>
        <v>499.48399999999998</v>
      </c>
      <c r="G290" s="130">
        <v>0</v>
      </c>
    </row>
    <row r="291" spans="1:8" ht="38.25" x14ac:dyDescent="0.2">
      <c r="A291" s="87">
        <v>0</v>
      </c>
      <c r="B291" s="52" t="s">
        <v>72</v>
      </c>
      <c r="C291" s="100">
        <v>113</v>
      </c>
      <c r="D291" s="101">
        <v>1800000000</v>
      </c>
      <c r="E291" s="102">
        <v>240</v>
      </c>
      <c r="F291" s="159">
        <v>499.48399999999998</v>
      </c>
      <c r="G291" s="130">
        <v>0</v>
      </c>
    </row>
    <row r="292" spans="1:8" ht="11.25" customHeight="1" x14ac:dyDescent="0.2">
      <c r="A292" s="87">
        <v>0</v>
      </c>
      <c r="B292" s="52" t="s">
        <v>73</v>
      </c>
      <c r="C292" s="100">
        <v>113</v>
      </c>
      <c r="D292" s="101">
        <v>1800000000</v>
      </c>
      <c r="E292" s="102">
        <v>800</v>
      </c>
      <c r="F292" s="159">
        <f>F293+F294</f>
        <v>219.56800000000001</v>
      </c>
      <c r="G292" s="130">
        <v>0</v>
      </c>
    </row>
    <row r="293" spans="1:8" s="16" customFormat="1" x14ac:dyDescent="0.2">
      <c r="A293" s="87"/>
      <c r="B293" s="52" t="s">
        <v>170</v>
      </c>
      <c r="C293" s="100">
        <v>113</v>
      </c>
      <c r="D293" s="101">
        <v>1800000000</v>
      </c>
      <c r="E293" s="102">
        <v>830</v>
      </c>
      <c r="F293" s="159">
        <v>136.21700000000001</v>
      </c>
      <c r="G293" s="130"/>
      <c r="H293" s="125"/>
    </row>
    <row r="294" spans="1:8" x14ac:dyDescent="0.2">
      <c r="A294" s="87">
        <v>0</v>
      </c>
      <c r="B294" s="52" t="s">
        <v>74</v>
      </c>
      <c r="C294" s="100">
        <v>113</v>
      </c>
      <c r="D294" s="101">
        <v>1800000000</v>
      </c>
      <c r="E294" s="102">
        <v>850</v>
      </c>
      <c r="F294" s="159">
        <v>83.350999999999999</v>
      </c>
      <c r="G294" s="130">
        <v>0</v>
      </c>
    </row>
    <row r="295" spans="1:8" hidden="1" x14ac:dyDescent="0.2">
      <c r="A295" s="87"/>
      <c r="B295" s="52" t="s">
        <v>83</v>
      </c>
      <c r="C295" s="100">
        <v>113</v>
      </c>
      <c r="D295" s="110" t="s">
        <v>171</v>
      </c>
      <c r="E295" s="102"/>
      <c r="F295" s="159">
        <f>F296</f>
        <v>0</v>
      </c>
      <c r="G295" s="130"/>
    </row>
    <row r="296" spans="1:8" hidden="1" x14ac:dyDescent="0.2">
      <c r="A296" s="87"/>
      <c r="B296" s="52" t="s">
        <v>73</v>
      </c>
      <c r="C296" s="100">
        <v>113</v>
      </c>
      <c r="D296" s="110" t="s">
        <v>171</v>
      </c>
      <c r="E296" s="102">
        <v>800</v>
      </c>
      <c r="F296" s="159">
        <f>F297</f>
        <v>0</v>
      </c>
      <c r="G296" s="130"/>
    </row>
    <row r="297" spans="1:8" hidden="1" x14ac:dyDescent="0.2">
      <c r="A297" s="87"/>
      <c r="B297" s="52" t="s">
        <v>170</v>
      </c>
      <c r="C297" s="100">
        <v>113</v>
      </c>
      <c r="D297" s="110" t="s">
        <v>171</v>
      </c>
      <c r="E297" s="102">
        <v>830</v>
      </c>
      <c r="F297" s="159"/>
      <c r="G297" s="130"/>
    </row>
    <row r="298" spans="1:8" ht="51" hidden="1" x14ac:dyDescent="0.2">
      <c r="A298" s="87"/>
      <c r="B298" s="52" t="s">
        <v>205</v>
      </c>
      <c r="C298" s="100">
        <v>113</v>
      </c>
      <c r="D298" s="101">
        <v>4100000000</v>
      </c>
      <c r="E298" s="102"/>
      <c r="F298" s="159">
        <f>F299</f>
        <v>0</v>
      </c>
      <c r="G298" s="130"/>
    </row>
    <row r="299" spans="1:8" ht="25.5" hidden="1" x14ac:dyDescent="0.2">
      <c r="A299" s="87"/>
      <c r="B299" s="52" t="s">
        <v>95</v>
      </c>
      <c r="C299" s="100">
        <v>113</v>
      </c>
      <c r="D299" s="101">
        <v>4100020000</v>
      </c>
      <c r="E299" s="102"/>
      <c r="F299" s="159">
        <f>F300</f>
        <v>0</v>
      </c>
      <c r="G299" s="130"/>
    </row>
    <row r="300" spans="1:8" ht="31.5" hidden="1" customHeight="1" x14ac:dyDescent="0.2">
      <c r="A300" s="87"/>
      <c r="B300" s="52" t="s">
        <v>134</v>
      </c>
      <c r="C300" s="100">
        <v>113</v>
      </c>
      <c r="D300" s="101">
        <v>4100022000</v>
      </c>
      <c r="E300" s="102"/>
      <c r="F300" s="159">
        <f>F301</f>
        <v>0</v>
      </c>
      <c r="G300" s="130"/>
    </row>
    <row r="301" spans="1:8" ht="25.5" hidden="1" x14ac:dyDescent="0.2">
      <c r="A301" s="87"/>
      <c r="B301" s="52" t="s">
        <v>71</v>
      </c>
      <c r="C301" s="100">
        <v>113</v>
      </c>
      <c r="D301" s="101">
        <v>4100022000</v>
      </c>
      <c r="E301" s="102">
        <v>200</v>
      </c>
      <c r="F301" s="159">
        <f>F302</f>
        <v>0</v>
      </c>
      <c r="G301" s="130"/>
    </row>
    <row r="302" spans="1:8" ht="39.75" hidden="1" customHeight="1" x14ac:dyDescent="0.2">
      <c r="A302" s="87"/>
      <c r="B302" s="52" t="s">
        <v>72</v>
      </c>
      <c r="C302" s="100">
        <v>113</v>
      </c>
      <c r="D302" s="101">
        <v>4100022000</v>
      </c>
      <c r="E302" s="102">
        <v>240</v>
      </c>
      <c r="F302" s="159"/>
      <c r="G302" s="130"/>
    </row>
    <row r="303" spans="1:8" ht="89.25" x14ac:dyDescent="0.2">
      <c r="A303" s="87"/>
      <c r="B303" s="52" t="s">
        <v>271</v>
      </c>
      <c r="C303" s="100">
        <v>113</v>
      </c>
      <c r="D303" s="101">
        <v>4200000000</v>
      </c>
      <c r="E303" s="102"/>
      <c r="F303" s="159">
        <f>F304</f>
        <v>116</v>
      </c>
      <c r="G303" s="130"/>
    </row>
    <row r="304" spans="1:8" ht="25.5" x14ac:dyDescent="0.2">
      <c r="A304" s="87"/>
      <c r="B304" s="52" t="s">
        <v>117</v>
      </c>
      <c r="C304" s="100">
        <v>113</v>
      </c>
      <c r="D304" s="101">
        <v>4200000000</v>
      </c>
      <c r="E304" s="102">
        <v>300</v>
      </c>
      <c r="F304" s="159">
        <f>F305+F306</f>
        <v>116</v>
      </c>
      <c r="G304" s="130"/>
    </row>
    <row r="305" spans="1:7" x14ac:dyDescent="0.2">
      <c r="A305" s="87"/>
      <c r="B305" s="52" t="s">
        <v>283</v>
      </c>
      <c r="C305" s="100">
        <v>113</v>
      </c>
      <c r="D305" s="101">
        <v>4200000000</v>
      </c>
      <c r="E305" s="102">
        <v>340</v>
      </c>
      <c r="F305" s="159">
        <v>46</v>
      </c>
      <c r="G305" s="130"/>
    </row>
    <row r="306" spans="1:7" ht="15" customHeight="1" x14ac:dyDescent="0.2">
      <c r="A306" s="87"/>
      <c r="B306" s="103" t="s">
        <v>206</v>
      </c>
      <c r="C306" s="100">
        <v>113</v>
      </c>
      <c r="D306" s="101">
        <v>4200000000</v>
      </c>
      <c r="E306" s="102">
        <v>360</v>
      </c>
      <c r="F306" s="159">
        <v>70</v>
      </c>
      <c r="G306" s="130"/>
    </row>
    <row r="307" spans="1:7" ht="25.5" hidden="1" x14ac:dyDescent="0.2">
      <c r="A307" s="87"/>
      <c r="B307" s="52" t="s">
        <v>90</v>
      </c>
      <c r="C307" s="100">
        <v>113</v>
      </c>
      <c r="D307" s="101">
        <v>9000000000</v>
      </c>
      <c r="E307" s="102"/>
      <c r="F307" s="159">
        <f>F308+F311</f>
        <v>0</v>
      </c>
      <c r="G307" s="130"/>
    </row>
    <row r="308" spans="1:7" hidden="1" x14ac:dyDescent="0.2">
      <c r="A308" s="87"/>
      <c r="B308" s="52" t="s">
        <v>83</v>
      </c>
      <c r="C308" s="100">
        <v>113</v>
      </c>
      <c r="D308" s="101">
        <v>9000090000</v>
      </c>
      <c r="E308" s="102"/>
      <c r="F308" s="159">
        <f>F309</f>
        <v>0</v>
      </c>
      <c r="G308" s="130"/>
    </row>
    <row r="309" spans="1:7" hidden="1" x14ac:dyDescent="0.2">
      <c r="A309" s="87"/>
      <c r="B309" s="52" t="s">
        <v>73</v>
      </c>
      <c r="C309" s="100">
        <v>113</v>
      </c>
      <c r="D309" s="101">
        <v>9000090000</v>
      </c>
      <c r="E309" s="102">
        <v>800</v>
      </c>
      <c r="F309" s="159">
        <f>F310</f>
        <v>0</v>
      </c>
      <c r="G309" s="130"/>
    </row>
    <row r="310" spans="1:7" hidden="1" x14ac:dyDescent="0.2">
      <c r="A310" s="87"/>
      <c r="B310" s="52" t="s">
        <v>170</v>
      </c>
      <c r="C310" s="100">
        <v>113</v>
      </c>
      <c r="D310" s="101">
        <v>9000090000</v>
      </c>
      <c r="E310" s="102">
        <v>830</v>
      </c>
      <c r="F310" s="159"/>
      <c r="G310" s="130"/>
    </row>
    <row r="311" spans="1:7" ht="25.5" hidden="1" x14ac:dyDescent="0.2">
      <c r="A311" s="87"/>
      <c r="B311" s="52" t="s">
        <v>95</v>
      </c>
      <c r="C311" s="100">
        <v>113</v>
      </c>
      <c r="D311" s="101">
        <v>9000020000</v>
      </c>
      <c r="E311" s="102"/>
      <c r="F311" s="159">
        <f>F312</f>
        <v>0</v>
      </c>
      <c r="G311" s="130"/>
    </row>
    <row r="312" spans="1:7" ht="25.5" hidden="1" x14ac:dyDescent="0.2">
      <c r="A312" s="87"/>
      <c r="B312" s="52" t="s">
        <v>134</v>
      </c>
      <c r="C312" s="100">
        <v>113</v>
      </c>
      <c r="D312" s="101">
        <v>9000022000</v>
      </c>
      <c r="E312" s="102"/>
      <c r="F312" s="159">
        <f>F313</f>
        <v>0</v>
      </c>
      <c r="G312" s="130"/>
    </row>
    <row r="313" spans="1:7" ht="25.5" hidden="1" x14ac:dyDescent="0.2">
      <c r="A313" s="87"/>
      <c r="B313" s="52" t="s">
        <v>210</v>
      </c>
      <c r="C313" s="100">
        <v>113</v>
      </c>
      <c r="D313" s="101">
        <v>9000022000</v>
      </c>
      <c r="E313" s="102">
        <v>200</v>
      </c>
      <c r="F313" s="159">
        <f>F314</f>
        <v>0</v>
      </c>
      <c r="G313" s="130"/>
    </row>
    <row r="314" spans="1:7" ht="38.25" hidden="1" x14ac:dyDescent="0.2">
      <c r="A314" s="87"/>
      <c r="B314" s="52" t="s">
        <v>72</v>
      </c>
      <c r="C314" s="100">
        <v>113</v>
      </c>
      <c r="D314" s="101">
        <v>9000022000</v>
      </c>
      <c r="E314" s="102">
        <v>240</v>
      </c>
      <c r="F314" s="159"/>
      <c r="G314" s="130"/>
    </row>
    <row r="315" spans="1:7" ht="51" x14ac:dyDescent="0.2">
      <c r="A315" s="87"/>
      <c r="B315" s="52" t="s">
        <v>268</v>
      </c>
      <c r="C315" s="100">
        <v>113</v>
      </c>
      <c r="D315" s="101">
        <v>4800000000</v>
      </c>
      <c r="E315" s="102"/>
      <c r="F315" s="159">
        <f>F316</f>
        <v>137.095</v>
      </c>
      <c r="G315" s="130">
        <v>0</v>
      </c>
    </row>
    <row r="316" spans="1:7" ht="25.5" x14ac:dyDescent="0.2">
      <c r="A316" s="87"/>
      <c r="B316" s="52" t="s">
        <v>71</v>
      </c>
      <c r="C316" s="100">
        <v>113</v>
      </c>
      <c r="D316" s="101">
        <v>4800000000</v>
      </c>
      <c r="E316" s="102">
        <v>200</v>
      </c>
      <c r="F316" s="159">
        <f>F317</f>
        <v>137.095</v>
      </c>
      <c r="G316" s="130">
        <v>0</v>
      </c>
    </row>
    <row r="317" spans="1:7" ht="38.25" x14ac:dyDescent="0.2">
      <c r="A317" s="87"/>
      <c r="B317" s="52" t="s">
        <v>72</v>
      </c>
      <c r="C317" s="100">
        <v>113</v>
      </c>
      <c r="D317" s="101">
        <v>4800000000</v>
      </c>
      <c r="E317" s="102">
        <v>240</v>
      </c>
      <c r="F317" s="159">
        <v>137.095</v>
      </c>
      <c r="G317" s="130"/>
    </row>
    <row r="318" spans="1:7" x14ac:dyDescent="0.2">
      <c r="A318" s="87">
        <v>0</v>
      </c>
      <c r="B318" s="97" t="s">
        <v>135</v>
      </c>
      <c r="C318" s="98">
        <v>405</v>
      </c>
      <c r="D318" s="99">
        <v>0</v>
      </c>
      <c r="E318" s="136">
        <v>0</v>
      </c>
      <c r="F318" s="158">
        <f>F319+F347+F344</f>
        <v>13385.035</v>
      </c>
      <c r="G318" s="40">
        <f>G319+G347</f>
        <v>8580.5360000000001</v>
      </c>
    </row>
    <row r="319" spans="1:7" ht="63.75" x14ac:dyDescent="0.2">
      <c r="A319" s="87">
        <v>0</v>
      </c>
      <c r="B319" s="52" t="s">
        <v>257</v>
      </c>
      <c r="C319" s="100">
        <v>405</v>
      </c>
      <c r="D319" s="101" t="s">
        <v>49</v>
      </c>
      <c r="E319" s="102">
        <v>0</v>
      </c>
      <c r="F319" s="159">
        <f>F325+F327+F342</f>
        <v>12987.376</v>
      </c>
      <c r="G319" s="130">
        <f>G325+G327+G342</f>
        <v>8580.5360000000001</v>
      </c>
    </row>
    <row r="320" spans="1:7" ht="63.75" hidden="1" x14ac:dyDescent="0.2">
      <c r="A320" s="87">
        <v>0</v>
      </c>
      <c r="B320" s="52" t="s">
        <v>136</v>
      </c>
      <c r="C320" s="100">
        <v>405</v>
      </c>
      <c r="D320" s="101" t="s">
        <v>49</v>
      </c>
      <c r="E320" s="102">
        <v>0</v>
      </c>
      <c r="F320" s="159">
        <v>0</v>
      </c>
      <c r="G320" s="130">
        <v>0</v>
      </c>
    </row>
    <row r="321" spans="1:9" ht="63.75" hidden="1" x14ac:dyDescent="0.2">
      <c r="A321" s="87">
        <v>0</v>
      </c>
      <c r="B321" s="52" t="s">
        <v>136</v>
      </c>
      <c r="C321" s="100">
        <v>405</v>
      </c>
      <c r="D321" s="101" t="s">
        <v>49</v>
      </c>
      <c r="E321" s="102">
        <v>0</v>
      </c>
      <c r="F321" s="159">
        <v>0</v>
      </c>
      <c r="G321" s="130">
        <v>0</v>
      </c>
    </row>
    <row r="322" spans="1:9" ht="25.5" hidden="1" x14ac:dyDescent="0.2">
      <c r="A322" s="87">
        <v>0</v>
      </c>
      <c r="B322" s="52" t="s">
        <v>68</v>
      </c>
      <c r="C322" s="100">
        <v>405</v>
      </c>
      <c r="D322" s="101" t="s">
        <v>50</v>
      </c>
      <c r="E322" s="102">
        <v>0</v>
      </c>
      <c r="F322" s="159">
        <v>0</v>
      </c>
      <c r="G322" s="130">
        <v>0</v>
      </c>
    </row>
    <row r="323" spans="1:9" ht="25.5" hidden="1" x14ac:dyDescent="0.2">
      <c r="A323" s="87">
        <v>0</v>
      </c>
      <c r="B323" s="52" t="s">
        <v>68</v>
      </c>
      <c r="C323" s="100">
        <v>405</v>
      </c>
      <c r="D323" s="101" t="s">
        <v>50</v>
      </c>
      <c r="E323" s="102">
        <v>0</v>
      </c>
      <c r="F323" s="159">
        <v>0</v>
      </c>
      <c r="G323" s="130">
        <v>0</v>
      </c>
    </row>
    <row r="324" spans="1:9" ht="25.5" hidden="1" x14ac:dyDescent="0.2">
      <c r="A324" s="87">
        <v>0</v>
      </c>
      <c r="B324" s="52" t="s">
        <v>68</v>
      </c>
      <c r="C324" s="100">
        <v>405</v>
      </c>
      <c r="D324" s="101" t="s">
        <v>50</v>
      </c>
      <c r="E324" s="102">
        <v>0</v>
      </c>
      <c r="F324" s="159">
        <v>0</v>
      </c>
      <c r="G324" s="130">
        <v>0</v>
      </c>
    </row>
    <row r="325" spans="1:9" ht="63.75" x14ac:dyDescent="0.2">
      <c r="A325" s="87">
        <v>0</v>
      </c>
      <c r="B325" s="52" t="s">
        <v>69</v>
      </c>
      <c r="C325" s="100">
        <v>405</v>
      </c>
      <c r="D325" s="101" t="s">
        <v>49</v>
      </c>
      <c r="E325" s="102">
        <v>100</v>
      </c>
      <c r="F325" s="159">
        <f>F326</f>
        <v>7339.8459999999995</v>
      </c>
      <c r="G325" s="130">
        <f>G326</f>
        <v>3152.616</v>
      </c>
    </row>
    <row r="326" spans="1:9" ht="25.5" x14ac:dyDescent="0.2">
      <c r="A326" s="87">
        <v>0</v>
      </c>
      <c r="B326" s="52" t="s">
        <v>70</v>
      </c>
      <c r="C326" s="100">
        <v>405</v>
      </c>
      <c r="D326" s="101" t="s">
        <v>49</v>
      </c>
      <c r="E326" s="102">
        <v>120</v>
      </c>
      <c r="F326" s="159">
        <v>7339.8459999999995</v>
      </c>
      <c r="G326" s="130">
        <v>3152.616</v>
      </c>
      <c r="H326" s="140"/>
      <c r="I326" s="57"/>
    </row>
    <row r="327" spans="1:9" ht="35.25" customHeight="1" x14ac:dyDescent="0.2">
      <c r="A327" s="87">
        <v>0</v>
      </c>
      <c r="B327" s="52" t="s">
        <v>71</v>
      </c>
      <c r="C327" s="100">
        <v>405</v>
      </c>
      <c r="D327" s="101" t="s">
        <v>49</v>
      </c>
      <c r="E327" s="102">
        <v>200</v>
      </c>
      <c r="F327" s="159">
        <f>F328</f>
        <v>721.98500000000001</v>
      </c>
      <c r="G327" s="130">
        <f>G328</f>
        <v>502.375</v>
      </c>
    </row>
    <row r="328" spans="1:9" ht="36.75" customHeight="1" x14ac:dyDescent="0.2">
      <c r="A328" s="87">
        <v>0</v>
      </c>
      <c r="B328" s="52" t="s">
        <v>72</v>
      </c>
      <c r="C328" s="100">
        <v>405</v>
      </c>
      <c r="D328" s="101" t="s">
        <v>49</v>
      </c>
      <c r="E328" s="102">
        <v>240</v>
      </c>
      <c r="F328" s="159">
        <v>721.98500000000001</v>
      </c>
      <c r="G328" s="130">
        <v>502.375</v>
      </c>
      <c r="H328" s="140"/>
      <c r="I328" s="57"/>
    </row>
    <row r="329" spans="1:9" ht="0.75" hidden="1" customHeight="1" x14ac:dyDescent="0.2">
      <c r="A329" s="87">
        <v>0</v>
      </c>
      <c r="B329" s="52" t="s">
        <v>73</v>
      </c>
      <c r="C329" s="100">
        <v>405</v>
      </c>
      <c r="D329" s="101" t="s">
        <v>49</v>
      </c>
      <c r="E329" s="102">
        <v>800</v>
      </c>
      <c r="F329" s="159">
        <v>0</v>
      </c>
      <c r="G329" s="130">
        <v>0</v>
      </c>
    </row>
    <row r="330" spans="1:9" hidden="1" x14ac:dyDescent="0.2">
      <c r="A330" s="87">
        <v>0</v>
      </c>
      <c r="B330" s="52" t="s">
        <v>74</v>
      </c>
      <c r="C330" s="100">
        <v>405</v>
      </c>
      <c r="D330" s="101" t="s">
        <v>49</v>
      </c>
      <c r="E330" s="102">
        <v>850</v>
      </c>
      <c r="F330" s="159">
        <v>0</v>
      </c>
      <c r="G330" s="130">
        <v>0</v>
      </c>
    </row>
    <row r="331" spans="1:9" hidden="1" x14ac:dyDescent="0.2">
      <c r="A331" s="87">
        <v>0</v>
      </c>
      <c r="B331" s="52" t="s">
        <v>116</v>
      </c>
      <c r="C331" s="100">
        <v>405</v>
      </c>
      <c r="D331" s="101" t="s">
        <v>49</v>
      </c>
      <c r="E331" s="102">
        <v>0</v>
      </c>
      <c r="F331" s="159">
        <v>0</v>
      </c>
      <c r="G331" s="130">
        <v>0</v>
      </c>
    </row>
    <row r="332" spans="1:9" hidden="1" x14ac:dyDescent="0.2">
      <c r="A332" s="87">
        <v>0</v>
      </c>
      <c r="B332" s="52" t="s">
        <v>116</v>
      </c>
      <c r="C332" s="100">
        <v>405</v>
      </c>
      <c r="D332" s="101" t="s">
        <v>49</v>
      </c>
      <c r="E332" s="102">
        <v>0</v>
      </c>
      <c r="F332" s="159">
        <v>0</v>
      </c>
      <c r="G332" s="130">
        <v>0</v>
      </c>
    </row>
    <row r="333" spans="1:9" hidden="1" x14ac:dyDescent="0.2">
      <c r="A333" s="87">
        <v>0</v>
      </c>
      <c r="B333" s="52" t="s">
        <v>116</v>
      </c>
      <c r="C333" s="100">
        <v>405</v>
      </c>
      <c r="D333" s="101" t="s">
        <v>49</v>
      </c>
      <c r="E333" s="102">
        <v>0</v>
      </c>
      <c r="F333" s="159">
        <v>0</v>
      </c>
      <c r="G333" s="130">
        <v>0</v>
      </c>
    </row>
    <row r="334" spans="1:9" ht="63.75" hidden="1" x14ac:dyDescent="0.2">
      <c r="A334" s="87">
        <v>0</v>
      </c>
      <c r="B334" s="52" t="s">
        <v>137</v>
      </c>
      <c r="C334" s="100">
        <v>405</v>
      </c>
      <c r="D334" s="101" t="s">
        <v>49</v>
      </c>
      <c r="E334" s="102">
        <v>0</v>
      </c>
      <c r="F334" s="159">
        <v>0</v>
      </c>
      <c r="G334" s="130">
        <v>0</v>
      </c>
    </row>
    <row r="335" spans="1:9" ht="63.75" hidden="1" x14ac:dyDescent="0.2">
      <c r="A335" s="87">
        <v>0</v>
      </c>
      <c r="B335" s="52" t="s">
        <v>137</v>
      </c>
      <c r="C335" s="100">
        <v>405</v>
      </c>
      <c r="D335" s="101" t="s">
        <v>49</v>
      </c>
      <c r="E335" s="102">
        <v>0</v>
      </c>
      <c r="F335" s="159">
        <v>0</v>
      </c>
      <c r="G335" s="130">
        <v>0</v>
      </c>
    </row>
    <row r="336" spans="1:9" hidden="1" x14ac:dyDescent="0.2">
      <c r="A336" s="87">
        <v>0</v>
      </c>
      <c r="B336" s="52" t="s">
        <v>73</v>
      </c>
      <c r="C336" s="100">
        <v>405</v>
      </c>
      <c r="D336" s="101" t="s">
        <v>49</v>
      </c>
      <c r="E336" s="102">
        <v>800</v>
      </c>
      <c r="F336" s="159">
        <v>0</v>
      </c>
      <c r="G336" s="130">
        <v>0</v>
      </c>
    </row>
    <row r="337" spans="1:7" ht="51" hidden="1" x14ac:dyDescent="0.2">
      <c r="A337" s="87">
        <v>0</v>
      </c>
      <c r="B337" s="52" t="s">
        <v>138</v>
      </c>
      <c r="C337" s="100">
        <v>405</v>
      </c>
      <c r="D337" s="101" t="s">
        <v>49</v>
      </c>
      <c r="E337" s="102">
        <v>810</v>
      </c>
      <c r="F337" s="159">
        <v>0</v>
      </c>
      <c r="G337" s="130">
        <v>0</v>
      </c>
    </row>
    <row r="338" spans="1:7" ht="63.75" hidden="1" x14ac:dyDescent="0.2">
      <c r="A338" s="87">
        <v>0</v>
      </c>
      <c r="B338" s="52" t="s">
        <v>139</v>
      </c>
      <c r="C338" s="100">
        <v>405</v>
      </c>
      <c r="D338" s="101" t="s">
        <v>49</v>
      </c>
      <c r="E338" s="102">
        <v>0</v>
      </c>
      <c r="F338" s="159">
        <v>0</v>
      </c>
      <c r="G338" s="130">
        <v>0</v>
      </c>
    </row>
    <row r="339" spans="1:7" ht="63.75" hidden="1" x14ac:dyDescent="0.2">
      <c r="A339" s="87">
        <v>0</v>
      </c>
      <c r="B339" s="52" t="s">
        <v>139</v>
      </c>
      <c r="C339" s="100">
        <v>405</v>
      </c>
      <c r="D339" s="101" t="s">
        <v>49</v>
      </c>
      <c r="E339" s="102">
        <v>0</v>
      </c>
      <c r="F339" s="159">
        <v>0</v>
      </c>
      <c r="G339" s="130">
        <v>0</v>
      </c>
    </row>
    <row r="340" spans="1:7" hidden="1" x14ac:dyDescent="0.2">
      <c r="A340" s="87">
        <v>0</v>
      </c>
      <c r="B340" s="52" t="s">
        <v>73</v>
      </c>
      <c r="C340" s="100">
        <v>405</v>
      </c>
      <c r="D340" s="101" t="s">
        <v>49</v>
      </c>
      <c r="E340" s="102">
        <v>800</v>
      </c>
      <c r="F340" s="159">
        <v>0</v>
      </c>
      <c r="G340" s="130">
        <v>0</v>
      </c>
    </row>
    <row r="341" spans="1:7" ht="51" hidden="1" x14ac:dyDescent="0.2">
      <c r="A341" s="87">
        <v>0</v>
      </c>
      <c r="B341" s="52" t="s">
        <v>138</v>
      </c>
      <c r="C341" s="100">
        <v>405</v>
      </c>
      <c r="D341" s="101" t="s">
        <v>49</v>
      </c>
      <c r="E341" s="102">
        <v>810</v>
      </c>
      <c r="F341" s="159">
        <v>0</v>
      </c>
      <c r="G341" s="130">
        <v>0</v>
      </c>
    </row>
    <row r="342" spans="1:7" x14ac:dyDescent="0.2">
      <c r="A342" s="87"/>
      <c r="B342" s="52" t="s">
        <v>73</v>
      </c>
      <c r="C342" s="100">
        <v>405</v>
      </c>
      <c r="D342" s="101" t="s">
        <v>49</v>
      </c>
      <c r="E342" s="102">
        <v>800</v>
      </c>
      <c r="F342" s="159">
        <f>F343</f>
        <v>4925.5450000000001</v>
      </c>
      <c r="G342" s="130">
        <f>G343</f>
        <v>4925.5450000000001</v>
      </c>
    </row>
    <row r="343" spans="1:7" ht="51" x14ac:dyDescent="0.2">
      <c r="A343" s="87"/>
      <c r="B343" s="52" t="s">
        <v>138</v>
      </c>
      <c r="C343" s="100">
        <v>405</v>
      </c>
      <c r="D343" s="101" t="s">
        <v>49</v>
      </c>
      <c r="E343" s="102">
        <v>810</v>
      </c>
      <c r="F343" s="159">
        <v>4925.5450000000001</v>
      </c>
      <c r="G343" s="130">
        <v>4925.5450000000001</v>
      </c>
    </row>
    <row r="344" spans="1:7" ht="63.75" x14ac:dyDescent="0.2">
      <c r="A344" s="87">
        <v>0</v>
      </c>
      <c r="B344" s="52" t="s">
        <v>208</v>
      </c>
      <c r="C344" s="100">
        <v>405</v>
      </c>
      <c r="D344" s="101">
        <v>1800000000</v>
      </c>
      <c r="E344" s="102">
        <v>0</v>
      </c>
      <c r="F344" s="159">
        <f>F345</f>
        <v>192.971</v>
      </c>
      <c r="G344" s="130">
        <f>G345</f>
        <v>0</v>
      </c>
    </row>
    <row r="345" spans="1:7" ht="63.75" x14ac:dyDescent="0.2">
      <c r="A345" s="87">
        <v>0</v>
      </c>
      <c r="B345" s="52" t="s">
        <v>69</v>
      </c>
      <c r="C345" s="100">
        <v>405</v>
      </c>
      <c r="D345" s="101">
        <v>1800000000</v>
      </c>
      <c r="E345" s="102">
        <v>100</v>
      </c>
      <c r="F345" s="159">
        <f>F346</f>
        <v>192.971</v>
      </c>
      <c r="G345" s="130">
        <f>G346</f>
        <v>0</v>
      </c>
    </row>
    <row r="346" spans="1:7" ht="25.5" x14ac:dyDescent="0.2">
      <c r="A346" s="87">
        <v>0</v>
      </c>
      <c r="B346" s="52" t="s">
        <v>70</v>
      </c>
      <c r="C346" s="100">
        <v>405</v>
      </c>
      <c r="D346" s="101">
        <v>1800000000</v>
      </c>
      <c r="E346" s="102">
        <v>120</v>
      </c>
      <c r="F346" s="159">
        <v>192.971</v>
      </c>
      <c r="G346" s="130"/>
    </row>
    <row r="347" spans="1:7" ht="51" x14ac:dyDescent="0.2">
      <c r="A347" s="87"/>
      <c r="B347" s="52" t="s">
        <v>276</v>
      </c>
      <c r="C347" s="100">
        <v>405</v>
      </c>
      <c r="D347" s="101">
        <v>4400000000</v>
      </c>
      <c r="E347" s="102"/>
      <c r="F347" s="159">
        <f>F348+F351</f>
        <v>204.68799999999999</v>
      </c>
      <c r="G347" s="130">
        <f>G348</f>
        <v>0</v>
      </c>
    </row>
    <row r="348" spans="1:7" ht="38.25" x14ac:dyDescent="0.2">
      <c r="A348" s="87"/>
      <c r="B348" s="52" t="s">
        <v>172</v>
      </c>
      <c r="C348" s="100">
        <v>405</v>
      </c>
      <c r="D348" s="101">
        <v>4400000000</v>
      </c>
      <c r="E348" s="102">
        <v>400</v>
      </c>
      <c r="F348" s="159">
        <f>F349+F350</f>
        <v>204.68799999999999</v>
      </c>
      <c r="G348" s="130">
        <f>G349+G350</f>
        <v>0</v>
      </c>
    </row>
    <row r="349" spans="1:7" x14ac:dyDescent="0.2">
      <c r="A349" s="87"/>
      <c r="B349" s="52" t="s">
        <v>173</v>
      </c>
      <c r="C349" s="100">
        <v>405</v>
      </c>
      <c r="D349" s="101">
        <v>4400000000</v>
      </c>
      <c r="E349" s="102">
        <v>410</v>
      </c>
      <c r="F349" s="159">
        <v>204.68799999999999</v>
      </c>
      <c r="G349" s="130"/>
    </row>
    <row r="350" spans="1:7" ht="114.75" hidden="1" x14ac:dyDescent="0.2">
      <c r="A350" s="87"/>
      <c r="B350" s="52" t="s">
        <v>242</v>
      </c>
      <c r="C350" s="100">
        <v>405</v>
      </c>
      <c r="D350" s="101">
        <v>4400000000</v>
      </c>
      <c r="E350" s="102">
        <v>460</v>
      </c>
      <c r="F350" s="159"/>
      <c r="G350" s="130"/>
    </row>
    <row r="351" spans="1:7" hidden="1" x14ac:dyDescent="0.2">
      <c r="A351" s="87"/>
      <c r="B351" s="52" t="s">
        <v>73</v>
      </c>
      <c r="C351" s="100">
        <v>405</v>
      </c>
      <c r="D351" s="101">
        <v>4400000000</v>
      </c>
      <c r="E351" s="102">
        <v>800</v>
      </c>
      <c r="F351" s="159">
        <f>F352</f>
        <v>0</v>
      </c>
      <c r="G351" s="130"/>
    </row>
    <row r="352" spans="1:7" hidden="1" x14ac:dyDescent="0.2">
      <c r="A352" s="87"/>
      <c r="B352" s="52" t="s">
        <v>74</v>
      </c>
      <c r="C352" s="100">
        <v>405</v>
      </c>
      <c r="D352" s="101">
        <v>4400000000</v>
      </c>
      <c r="E352" s="102">
        <v>850</v>
      </c>
      <c r="F352" s="159"/>
      <c r="G352" s="130"/>
    </row>
    <row r="353" spans="1:7" x14ac:dyDescent="0.2">
      <c r="A353" s="87">
        <v>0</v>
      </c>
      <c r="B353" s="97" t="s">
        <v>140</v>
      </c>
      <c r="C353" s="98">
        <v>408</v>
      </c>
      <c r="D353" s="99">
        <v>0</v>
      </c>
      <c r="E353" s="136">
        <v>0</v>
      </c>
      <c r="F353" s="158">
        <f>F354</f>
        <v>5280.1779999999999</v>
      </c>
      <c r="G353" s="40">
        <v>0</v>
      </c>
    </row>
    <row r="354" spans="1:7" ht="51" x14ac:dyDescent="0.2">
      <c r="A354" s="87">
        <v>0</v>
      </c>
      <c r="B354" s="52" t="s">
        <v>258</v>
      </c>
      <c r="C354" s="100">
        <v>408</v>
      </c>
      <c r="D354" s="101" t="s">
        <v>51</v>
      </c>
      <c r="E354" s="102">
        <v>0</v>
      </c>
      <c r="F354" s="159">
        <f>F365</f>
        <v>5280.1779999999999</v>
      </c>
      <c r="G354" s="130">
        <v>0</v>
      </c>
    </row>
    <row r="355" spans="1:7" ht="51" hidden="1" x14ac:dyDescent="0.2">
      <c r="A355" s="87">
        <v>0</v>
      </c>
      <c r="B355" s="52" t="s">
        <v>141</v>
      </c>
      <c r="C355" s="100">
        <v>408</v>
      </c>
      <c r="D355" s="101" t="s">
        <v>51</v>
      </c>
      <c r="E355" s="102">
        <v>0</v>
      </c>
      <c r="F355" s="159">
        <v>0</v>
      </c>
      <c r="G355" s="130">
        <v>0</v>
      </c>
    </row>
    <row r="356" spans="1:7" ht="51" hidden="1" x14ac:dyDescent="0.2">
      <c r="A356" s="87">
        <v>0</v>
      </c>
      <c r="B356" s="52" t="s">
        <v>141</v>
      </c>
      <c r="C356" s="100">
        <v>408</v>
      </c>
      <c r="D356" s="101" t="s">
        <v>51</v>
      </c>
      <c r="E356" s="102">
        <v>0</v>
      </c>
      <c r="F356" s="159">
        <v>0</v>
      </c>
      <c r="G356" s="130">
        <v>0</v>
      </c>
    </row>
    <row r="357" spans="1:7" ht="25.5" hidden="1" x14ac:dyDescent="0.2">
      <c r="A357" s="87"/>
      <c r="B357" s="52" t="s">
        <v>95</v>
      </c>
      <c r="C357" s="100">
        <v>408</v>
      </c>
      <c r="D357" s="101">
        <v>800020000</v>
      </c>
      <c r="E357" s="102"/>
      <c r="F357" s="159">
        <f>F358</f>
        <v>0</v>
      </c>
      <c r="G357" s="130"/>
    </row>
    <row r="358" spans="1:7" ht="25.5" hidden="1" x14ac:dyDescent="0.2">
      <c r="A358" s="87"/>
      <c r="B358" s="52" t="s">
        <v>134</v>
      </c>
      <c r="C358" s="100">
        <v>408</v>
      </c>
      <c r="D358" s="101">
        <v>800022000</v>
      </c>
      <c r="E358" s="102"/>
      <c r="F358" s="159">
        <f>F359</f>
        <v>0</v>
      </c>
      <c r="G358" s="130"/>
    </row>
    <row r="359" spans="1:7" ht="25.5" hidden="1" x14ac:dyDescent="0.2">
      <c r="A359" s="87"/>
      <c r="B359" s="52" t="s">
        <v>71</v>
      </c>
      <c r="C359" s="100">
        <v>408</v>
      </c>
      <c r="D359" s="101">
        <v>800022000</v>
      </c>
      <c r="E359" s="102">
        <v>200</v>
      </c>
      <c r="F359" s="159">
        <f>F360</f>
        <v>0</v>
      </c>
      <c r="G359" s="130"/>
    </row>
    <row r="360" spans="1:7" ht="38.25" hidden="1" x14ac:dyDescent="0.2">
      <c r="A360" s="87"/>
      <c r="B360" s="52" t="s">
        <v>72</v>
      </c>
      <c r="C360" s="100">
        <v>408</v>
      </c>
      <c r="D360" s="101">
        <v>800022000</v>
      </c>
      <c r="E360" s="102">
        <v>240</v>
      </c>
      <c r="F360" s="159"/>
      <c r="G360" s="130"/>
    </row>
    <row r="361" spans="1:7" ht="63.75" hidden="1" x14ac:dyDescent="0.2">
      <c r="A361" s="87">
        <v>0</v>
      </c>
      <c r="B361" s="52" t="s">
        <v>97</v>
      </c>
      <c r="C361" s="100">
        <v>408</v>
      </c>
      <c r="D361" s="101" t="s">
        <v>52</v>
      </c>
      <c r="E361" s="102">
        <v>0</v>
      </c>
      <c r="F361" s="159">
        <v>0</v>
      </c>
      <c r="G361" s="130">
        <v>0</v>
      </c>
    </row>
    <row r="362" spans="1:7" ht="63.75" hidden="1" x14ac:dyDescent="0.2">
      <c r="A362" s="87">
        <v>0</v>
      </c>
      <c r="B362" s="52" t="s">
        <v>97</v>
      </c>
      <c r="C362" s="100">
        <v>408</v>
      </c>
      <c r="D362" s="101" t="s">
        <v>52</v>
      </c>
      <c r="E362" s="102">
        <v>0</v>
      </c>
      <c r="F362" s="159">
        <v>0</v>
      </c>
      <c r="G362" s="130">
        <v>0</v>
      </c>
    </row>
    <row r="363" spans="1:7" ht="63.75" hidden="1" x14ac:dyDescent="0.2">
      <c r="A363" s="87">
        <v>0</v>
      </c>
      <c r="B363" s="52" t="s">
        <v>97</v>
      </c>
      <c r="C363" s="100">
        <v>408</v>
      </c>
      <c r="D363" s="101" t="s">
        <v>52</v>
      </c>
      <c r="E363" s="102">
        <v>0</v>
      </c>
      <c r="F363" s="159">
        <v>0</v>
      </c>
      <c r="G363" s="130">
        <v>0</v>
      </c>
    </row>
    <row r="364" spans="1:7" ht="63.75" hidden="1" x14ac:dyDescent="0.2">
      <c r="A364" s="87">
        <v>0</v>
      </c>
      <c r="B364" s="52" t="s">
        <v>97</v>
      </c>
      <c r="C364" s="100">
        <v>408</v>
      </c>
      <c r="D364" s="101" t="s">
        <v>52</v>
      </c>
      <c r="E364" s="102">
        <v>0</v>
      </c>
      <c r="F364" s="159">
        <v>0</v>
      </c>
      <c r="G364" s="130">
        <v>0</v>
      </c>
    </row>
    <row r="365" spans="1:7" x14ac:dyDescent="0.2">
      <c r="A365" s="87">
        <v>0</v>
      </c>
      <c r="B365" s="52" t="s">
        <v>73</v>
      </c>
      <c r="C365" s="100">
        <v>408</v>
      </c>
      <c r="D365" s="101" t="s">
        <v>51</v>
      </c>
      <c r="E365" s="102">
        <v>800</v>
      </c>
      <c r="F365" s="159">
        <f>F366</f>
        <v>5280.1779999999999</v>
      </c>
      <c r="G365" s="130">
        <v>0</v>
      </c>
    </row>
    <row r="366" spans="1:7" ht="51" x14ac:dyDescent="0.2">
      <c r="A366" s="87">
        <v>0</v>
      </c>
      <c r="B366" s="52" t="s">
        <v>138</v>
      </c>
      <c r="C366" s="100">
        <v>408</v>
      </c>
      <c r="D366" s="101" t="s">
        <v>51</v>
      </c>
      <c r="E366" s="102">
        <v>810</v>
      </c>
      <c r="F366" s="159">
        <v>5280.1779999999999</v>
      </c>
      <c r="G366" s="130">
        <v>0</v>
      </c>
    </row>
    <row r="367" spans="1:7" ht="25.5" x14ac:dyDescent="0.2">
      <c r="A367" s="87"/>
      <c r="B367" s="97" t="s">
        <v>103</v>
      </c>
      <c r="C367" s="98">
        <v>412</v>
      </c>
      <c r="D367" s="99">
        <v>0</v>
      </c>
      <c r="E367" s="136">
        <v>0</v>
      </c>
      <c r="F367" s="158">
        <f>F368+F371</f>
        <v>45</v>
      </c>
      <c r="G367" s="40">
        <f>G368+G371</f>
        <v>0</v>
      </c>
    </row>
    <row r="368" spans="1:7" ht="56.25" customHeight="1" x14ac:dyDescent="0.2">
      <c r="A368" s="87"/>
      <c r="B368" s="52" t="s">
        <v>266</v>
      </c>
      <c r="C368" s="100">
        <v>412</v>
      </c>
      <c r="D368" s="101">
        <v>1700000000</v>
      </c>
      <c r="E368" s="102"/>
      <c r="F368" s="159">
        <f>F369</f>
        <v>45</v>
      </c>
      <c r="G368" s="130"/>
    </row>
    <row r="369" spans="1:10" x14ac:dyDescent="0.2">
      <c r="A369" s="87"/>
      <c r="B369" s="52" t="s">
        <v>73</v>
      </c>
      <c r="C369" s="100">
        <v>412</v>
      </c>
      <c r="D369" s="101">
        <v>1700000000</v>
      </c>
      <c r="E369" s="102">
        <v>800</v>
      </c>
      <c r="F369" s="159">
        <f>F370</f>
        <v>45</v>
      </c>
      <c r="G369" s="130"/>
    </row>
    <row r="370" spans="1:10" ht="51" x14ac:dyDescent="0.2">
      <c r="A370" s="87"/>
      <c r="B370" s="52" t="s">
        <v>138</v>
      </c>
      <c r="C370" s="100">
        <v>412</v>
      </c>
      <c r="D370" s="101">
        <v>1700000000</v>
      </c>
      <c r="E370" s="102">
        <v>810</v>
      </c>
      <c r="F370" s="159">
        <v>45</v>
      </c>
      <c r="G370" s="130"/>
      <c r="I370" s="123"/>
      <c r="J370" s="124"/>
    </row>
    <row r="371" spans="1:10" ht="63.75" hidden="1" x14ac:dyDescent="0.2">
      <c r="A371" s="87"/>
      <c r="B371" s="52" t="s">
        <v>208</v>
      </c>
      <c r="C371" s="100">
        <v>412</v>
      </c>
      <c r="D371" s="101">
        <v>1800000000</v>
      </c>
      <c r="E371" s="102"/>
      <c r="F371" s="159">
        <f>F372</f>
        <v>0</v>
      </c>
      <c r="G371" s="130">
        <f>G372</f>
        <v>0</v>
      </c>
    </row>
    <row r="372" spans="1:10" ht="25.5" hidden="1" x14ac:dyDescent="0.2">
      <c r="A372" s="87"/>
      <c r="B372" s="52" t="s">
        <v>71</v>
      </c>
      <c r="C372" s="100">
        <v>412</v>
      </c>
      <c r="D372" s="101">
        <v>1800000000</v>
      </c>
      <c r="E372" s="102">
        <v>200</v>
      </c>
      <c r="F372" s="159">
        <f>F373</f>
        <v>0</v>
      </c>
      <c r="G372" s="130">
        <f>G373</f>
        <v>0</v>
      </c>
    </row>
    <row r="373" spans="1:10" ht="38.25" hidden="1" x14ac:dyDescent="0.2">
      <c r="A373" s="87"/>
      <c r="B373" s="52" t="s">
        <v>72</v>
      </c>
      <c r="C373" s="100">
        <v>412</v>
      </c>
      <c r="D373" s="101">
        <v>1800000000</v>
      </c>
      <c r="E373" s="102">
        <v>240</v>
      </c>
      <c r="F373" s="159"/>
      <c r="G373" s="130"/>
    </row>
    <row r="374" spans="1:10" hidden="1" x14ac:dyDescent="0.2">
      <c r="A374" s="87"/>
      <c r="B374" s="97" t="s">
        <v>188</v>
      </c>
      <c r="C374" s="98">
        <v>502</v>
      </c>
      <c r="D374" s="99"/>
      <c r="E374" s="136"/>
      <c r="F374" s="158">
        <f t="shared" ref="F374:G376" si="11">F375</f>
        <v>0</v>
      </c>
      <c r="G374" s="40">
        <f t="shared" si="11"/>
        <v>0</v>
      </c>
    </row>
    <row r="375" spans="1:10" ht="51" hidden="1" x14ac:dyDescent="0.2">
      <c r="A375" s="87"/>
      <c r="B375" s="52" t="s">
        <v>252</v>
      </c>
      <c r="C375" s="100">
        <v>502</v>
      </c>
      <c r="D375" s="101">
        <v>4400000000</v>
      </c>
      <c r="E375" s="102"/>
      <c r="F375" s="159">
        <f>F376+F378</f>
        <v>0</v>
      </c>
      <c r="G375" s="130">
        <f>G376+G378</f>
        <v>0</v>
      </c>
    </row>
    <row r="376" spans="1:10" ht="38.25" hidden="1" x14ac:dyDescent="0.2">
      <c r="A376" s="87"/>
      <c r="B376" s="52" t="s">
        <v>172</v>
      </c>
      <c r="C376" s="100">
        <v>502</v>
      </c>
      <c r="D376" s="101">
        <v>4400000000</v>
      </c>
      <c r="E376" s="102">
        <v>400</v>
      </c>
      <c r="F376" s="159">
        <f t="shared" si="11"/>
        <v>0</v>
      </c>
      <c r="G376" s="130">
        <f t="shared" si="11"/>
        <v>0</v>
      </c>
    </row>
    <row r="377" spans="1:10" hidden="1" x14ac:dyDescent="0.2">
      <c r="A377" s="87"/>
      <c r="B377" s="52" t="s">
        <v>173</v>
      </c>
      <c r="C377" s="100">
        <v>502</v>
      </c>
      <c r="D377" s="101">
        <v>4400000000</v>
      </c>
      <c r="E377" s="102">
        <v>410</v>
      </c>
      <c r="F377" s="159"/>
      <c r="G377" s="130"/>
    </row>
    <row r="378" spans="1:10" hidden="1" x14ac:dyDescent="0.2">
      <c r="A378" s="87"/>
      <c r="B378" s="52" t="s">
        <v>73</v>
      </c>
      <c r="C378" s="100">
        <v>502</v>
      </c>
      <c r="D378" s="101">
        <v>4400000000</v>
      </c>
      <c r="E378" s="102">
        <v>800</v>
      </c>
      <c r="F378" s="159">
        <f>F379</f>
        <v>0</v>
      </c>
      <c r="G378" s="130">
        <f>G379</f>
        <v>0</v>
      </c>
    </row>
    <row r="379" spans="1:10" ht="51" hidden="1" x14ac:dyDescent="0.2">
      <c r="A379" s="87"/>
      <c r="B379" s="52" t="s">
        <v>138</v>
      </c>
      <c r="C379" s="100">
        <v>502</v>
      </c>
      <c r="D379" s="101">
        <v>4400000000</v>
      </c>
      <c r="E379" s="102">
        <v>810</v>
      </c>
      <c r="F379" s="159"/>
      <c r="G379" s="130"/>
    </row>
    <row r="380" spans="1:10" x14ac:dyDescent="0.2">
      <c r="A380" s="87">
        <v>0</v>
      </c>
      <c r="B380" s="97" t="s">
        <v>142</v>
      </c>
      <c r="C380" s="98">
        <v>701</v>
      </c>
      <c r="D380" s="99">
        <v>0</v>
      </c>
      <c r="E380" s="136">
        <v>0</v>
      </c>
      <c r="F380" s="158">
        <f>F381+F396+F399</f>
        <v>12675.110999999999</v>
      </c>
      <c r="G380" s="40">
        <f>G381+G396+G399</f>
        <v>0</v>
      </c>
    </row>
    <row r="381" spans="1:10" ht="76.5" x14ac:dyDescent="0.2">
      <c r="A381" s="87">
        <v>0</v>
      </c>
      <c r="B381" s="52" t="s">
        <v>259</v>
      </c>
      <c r="C381" s="100">
        <v>701</v>
      </c>
      <c r="D381" s="101" t="s">
        <v>53</v>
      </c>
      <c r="E381" s="102">
        <v>0</v>
      </c>
      <c r="F381" s="159">
        <f>F387</f>
        <v>12584.236999999999</v>
      </c>
      <c r="G381" s="130">
        <f>G387</f>
        <v>0</v>
      </c>
    </row>
    <row r="382" spans="1:10" ht="76.5" hidden="1" x14ac:dyDescent="0.2">
      <c r="A382" s="87">
        <v>0</v>
      </c>
      <c r="B382" s="52" t="s">
        <v>143</v>
      </c>
      <c r="C382" s="100">
        <v>701</v>
      </c>
      <c r="D382" s="101" t="s">
        <v>53</v>
      </c>
      <c r="E382" s="102">
        <v>0</v>
      </c>
      <c r="F382" s="159">
        <v>0</v>
      </c>
      <c r="G382" s="130">
        <v>0</v>
      </c>
    </row>
    <row r="383" spans="1:10" ht="63.75" hidden="1" x14ac:dyDescent="0.2">
      <c r="A383" s="87">
        <v>0</v>
      </c>
      <c r="B383" s="52" t="s">
        <v>97</v>
      </c>
      <c r="C383" s="100">
        <v>701</v>
      </c>
      <c r="D383" s="101" t="s">
        <v>54</v>
      </c>
      <c r="E383" s="102">
        <v>0</v>
      </c>
      <c r="F383" s="159">
        <v>0</v>
      </c>
      <c r="G383" s="130">
        <v>0</v>
      </c>
    </row>
    <row r="384" spans="1:10" ht="63.75" hidden="1" x14ac:dyDescent="0.2">
      <c r="A384" s="87">
        <v>0</v>
      </c>
      <c r="B384" s="52" t="s">
        <v>97</v>
      </c>
      <c r="C384" s="100">
        <v>701</v>
      </c>
      <c r="D384" s="101" t="s">
        <v>54</v>
      </c>
      <c r="E384" s="102">
        <v>0</v>
      </c>
      <c r="F384" s="159">
        <v>0</v>
      </c>
      <c r="G384" s="130">
        <v>0</v>
      </c>
    </row>
    <row r="385" spans="1:7" ht="63.75" hidden="1" x14ac:dyDescent="0.2">
      <c r="A385" s="87">
        <v>0</v>
      </c>
      <c r="B385" s="52" t="s">
        <v>97</v>
      </c>
      <c r="C385" s="100">
        <v>701</v>
      </c>
      <c r="D385" s="101" t="s">
        <v>54</v>
      </c>
      <c r="E385" s="102">
        <v>0</v>
      </c>
      <c r="F385" s="159">
        <v>0</v>
      </c>
      <c r="G385" s="130">
        <v>0</v>
      </c>
    </row>
    <row r="386" spans="1:7" ht="63.75" hidden="1" x14ac:dyDescent="0.2">
      <c r="A386" s="87">
        <v>0</v>
      </c>
      <c r="B386" s="52" t="s">
        <v>97</v>
      </c>
      <c r="C386" s="100">
        <v>701</v>
      </c>
      <c r="D386" s="101" t="s">
        <v>54</v>
      </c>
      <c r="E386" s="102">
        <v>0</v>
      </c>
      <c r="F386" s="159">
        <v>0</v>
      </c>
      <c r="G386" s="130">
        <v>0</v>
      </c>
    </row>
    <row r="387" spans="1:7" ht="37.5" customHeight="1" x14ac:dyDescent="0.2">
      <c r="A387" s="87">
        <v>0</v>
      </c>
      <c r="B387" s="52" t="s">
        <v>98</v>
      </c>
      <c r="C387" s="100">
        <v>701</v>
      </c>
      <c r="D387" s="101" t="s">
        <v>53</v>
      </c>
      <c r="E387" s="102">
        <v>600</v>
      </c>
      <c r="F387" s="159">
        <f>F388</f>
        <v>12584.236999999999</v>
      </c>
      <c r="G387" s="130">
        <v>0</v>
      </c>
    </row>
    <row r="388" spans="1:7" ht="15.75" customHeight="1" x14ac:dyDescent="0.2">
      <c r="A388" s="87">
        <v>0</v>
      </c>
      <c r="B388" s="52" t="s">
        <v>99</v>
      </c>
      <c r="C388" s="100">
        <v>701</v>
      </c>
      <c r="D388" s="101" t="s">
        <v>53</v>
      </c>
      <c r="E388" s="102">
        <v>620</v>
      </c>
      <c r="F388" s="159">
        <v>12584.236999999999</v>
      </c>
      <c r="G388" s="130">
        <v>0</v>
      </c>
    </row>
    <row r="389" spans="1:7" ht="76.5" hidden="1" x14ac:dyDescent="0.2">
      <c r="A389" s="87">
        <v>0</v>
      </c>
      <c r="B389" s="52" t="s">
        <v>174</v>
      </c>
      <c r="C389" s="100">
        <v>701</v>
      </c>
      <c r="D389" s="101" t="s">
        <v>176</v>
      </c>
      <c r="E389" s="102">
        <v>0</v>
      </c>
      <c r="F389" s="159">
        <f>F390</f>
        <v>0</v>
      </c>
      <c r="G389" s="130">
        <f>G390</f>
        <v>0</v>
      </c>
    </row>
    <row r="390" spans="1:7" ht="78" hidden="1" customHeight="1" x14ac:dyDescent="0.2">
      <c r="A390" s="87">
        <v>0</v>
      </c>
      <c r="B390" s="52" t="s">
        <v>110</v>
      </c>
      <c r="C390" s="100">
        <v>701</v>
      </c>
      <c r="D390" s="101" t="s">
        <v>177</v>
      </c>
      <c r="E390" s="102">
        <v>0</v>
      </c>
      <c r="F390" s="159">
        <f>F393</f>
        <v>0</v>
      </c>
      <c r="G390" s="130">
        <f>G393</f>
        <v>0</v>
      </c>
    </row>
    <row r="391" spans="1:7" ht="76.5" hidden="1" x14ac:dyDescent="0.2">
      <c r="A391" s="87">
        <v>0</v>
      </c>
      <c r="B391" s="52" t="s">
        <v>110</v>
      </c>
      <c r="C391" s="100">
        <v>701</v>
      </c>
      <c r="D391" s="101" t="s">
        <v>55</v>
      </c>
      <c r="E391" s="102">
        <v>0</v>
      </c>
      <c r="F391" s="159">
        <v>0</v>
      </c>
      <c r="G391" s="130">
        <v>0</v>
      </c>
    </row>
    <row r="392" spans="1:7" ht="76.5" hidden="1" x14ac:dyDescent="0.2">
      <c r="A392" s="87">
        <v>0</v>
      </c>
      <c r="B392" s="52" t="s">
        <v>110</v>
      </c>
      <c r="C392" s="100">
        <v>701</v>
      </c>
      <c r="D392" s="101" t="s">
        <v>55</v>
      </c>
      <c r="E392" s="102">
        <v>0</v>
      </c>
      <c r="F392" s="159">
        <v>0</v>
      </c>
      <c r="G392" s="130">
        <v>0</v>
      </c>
    </row>
    <row r="393" spans="1:7" ht="54" hidden="1" customHeight="1" x14ac:dyDescent="0.2">
      <c r="A393" s="87">
        <v>0</v>
      </c>
      <c r="B393" s="52" t="s">
        <v>144</v>
      </c>
      <c r="C393" s="100">
        <v>701</v>
      </c>
      <c r="D393" s="101" t="s">
        <v>178</v>
      </c>
      <c r="E393" s="102">
        <v>0</v>
      </c>
      <c r="F393" s="159">
        <f>F394</f>
        <v>0</v>
      </c>
      <c r="G393" s="130">
        <f>G394</f>
        <v>0</v>
      </c>
    </row>
    <row r="394" spans="1:7" ht="28.15" hidden="1" customHeight="1" x14ac:dyDescent="0.2">
      <c r="A394" s="87">
        <v>0</v>
      </c>
      <c r="B394" s="52" t="s">
        <v>98</v>
      </c>
      <c r="C394" s="100">
        <v>701</v>
      </c>
      <c r="D394" s="101" t="s">
        <v>178</v>
      </c>
      <c r="E394" s="102">
        <v>600</v>
      </c>
      <c r="F394" s="159">
        <f>F395</f>
        <v>0</v>
      </c>
      <c r="G394" s="130">
        <f>G395</f>
        <v>0</v>
      </c>
    </row>
    <row r="395" spans="1:7" ht="0.75" hidden="1" customHeight="1" x14ac:dyDescent="0.2">
      <c r="A395" s="87">
        <v>0</v>
      </c>
      <c r="B395" s="52" t="s">
        <v>99</v>
      </c>
      <c r="C395" s="100">
        <v>701</v>
      </c>
      <c r="D395" s="101" t="s">
        <v>178</v>
      </c>
      <c r="E395" s="102">
        <v>620</v>
      </c>
      <c r="F395" s="159"/>
      <c r="G395" s="130"/>
    </row>
    <row r="396" spans="1:7" ht="51.75" customHeight="1" x14ac:dyDescent="0.2">
      <c r="A396" s="87"/>
      <c r="B396" s="52" t="s">
        <v>272</v>
      </c>
      <c r="C396" s="100">
        <v>701</v>
      </c>
      <c r="D396" s="101">
        <v>4100000000</v>
      </c>
      <c r="E396" s="102"/>
      <c r="F396" s="159">
        <f>F397</f>
        <v>90.873999999999995</v>
      </c>
      <c r="G396" s="130"/>
    </row>
    <row r="397" spans="1:7" ht="38.25" x14ac:dyDescent="0.2">
      <c r="A397" s="87"/>
      <c r="B397" s="52" t="s">
        <v>98</v>
      </c>
      <c r="C397" s="100">
        <v>701</v>
      </c>
      <c r="D397" s="101">
        <v>4100000000</v>
      </c>
      <c r="E397" s="102">
        <v>600</v>
      </c>
      <c r="F397" s="159">
        <f>F398</f>
        <v>90.873999999999995</v>
      </c>
      <c r="G397" s="130"/>
    </row>
    <row r="398" spans="1:7" ht="18.399999999999999" customHeight="1" x14ac:dyDescent="0.2">
      <c r="A398" s="87"/>
      <c r="B398" s="52" t="s">
        <v>99</v>
      </c>
      <c r="C398" s="100">
        <v>701</v>
      </c>
      <c r="D398" s="101">
        <v>4100000000</v>
      </c>
      <c r="E398" s="102">
        <v>620</v>
      </c>
      <c r="F398" s="159">
        <v>90.873999999999995</v>
      </c>
      <c r="G398" s="130"/>
    </row>
    <row r="399" spans="1:7" ht="51" hidden="1" x14ac:dyDescent="0.2">
      <c r="A399" s="87"/>
      <c r="B399" s="52" t="s">
        <v>252</v>
      </c>
      <c r="C399" s="100">
        <v>701</v>
      </c>
      <c r="D399" s="101">
        <v>4400000000</v>
      </c>
      <c r="E399" s="102"/>
      <c r="F399" s="159">
        <f>F400</f>
        <v>0</v>
      </c>
      <c r="G399" s="130">
        <f>G400</f>
        <v>0</v>
      </c>
    </row>
    <row r="400" spans="1:7" ht="38.25" hidden="1" x14ac:dyDescent="0.2">
      <c r="A400" s="87"/>
      <c r="B400" s="52" t="s">
        <v>172</v>
      </c>
      <c r="C400" s="100">
        <v>701</v>
      </c>
      <c r="D400" s="101">
        <v>4400000000</v>
      </c>
      <c r="E400" s="102">
        <v>400</v>
      </c>
      <c r="F400" s="159">
        <f>F401</f>
        <v>0</v>
      </c>
      <c r="G400" s="130">
        <f>G401</f>
        <v>0</v>
      </c>
    </row>
    <row r="401" spans="1:10" ht="18.399999999999999" hidden="1" customHeight="1" x14ac:dyDescent="0.2">
      <c r="A401" s="87"/>
      <c r="B401" s="52" t="s">
        <v>173</v>
      </c>
      <c r="C401" s="100">
        <v>701</v>
      </c>
      <c r="D401" s="101">
        <v>4400000000</v>
      </c>
      <c r="E401" s="102">
        <v>410</v>
      </c>
      <c r="F401" s="159"/>
      <c r="G401" s="130"/>
    </row>
    <row r="402" spans="1:10" x14ac:dyDescent="0.2">
      <c r="A402" s="87">
        <v>0</v>
      </c>
      <c r="B402" s="97" t="s">
        <v>77</v>
      </c>
      <c r="C402" s="98">
        <v>702</v>
      </c>
      <c r="D402" s="99">
        <v>0</v>
      </c>
      <c r="E402" s="136">
        <v>0</v>
      </c>
      <c r="F402" s="158">
        <f>F403+F441</f>
        <v>41575.186999999998</v>
      </c>
      <c r="G402" s="40">
        <f>G403+G441</f>
        <v>0</v>
      </c>
    </row>
    <row r="403" spans="1:10" ht="76.5" x14ac:dyDescent="0.2">
      <c r="A403" s="87">
        <v>0</v>
      </c>
      <c r="B403" s="52" t="s">
        <v>259</v>
      </c>
      <c r="C403" s="100">
        <v>702</v>
      </c>
      <c r="D403" s="101" t="s">
        <v>53</v>
      </c>
      <c r="E403" s="102">
        <v>0</v>
      </c>
      <c r="F403" s="159">
        <f>F409</f>
        <v>41393.438999999998</v>
      </c>
      <c r="G403" s="130">
        <f>G409</f>
        <v>0</v>
      </c>
    </row>
    <row r="404" spans="1:10" ht="76.5" hidden="1" x14ac:dyDescent="0.2">
      <c r="A404" s="87">
        <v>0</v>
      </c>
      <c r="B404" s="52" t="s">
        <v>143</v>
      </c>
      <c r="C404" s="100">
        <v>702</v>
      </c>
      <c r="D404" s="101" t="s">
        <v>53</v>
      </c>
      <c r="E404" s="102">
        <v>0</v>
      </c>
      <c r="F404" s="159">
        <v>0</v>
      </c>
      <c r="G404" s="130">
        <v>0</v>
      </c>
    </row>
    <row r="405" spans="1:10" ht="63.75" hidden="1" x14ac:dyDescent="0.2">
      <c r="A405" s="87">
        <v>0</v>
      </c>
      <c r="B405" s="52" t="s">
        <v>97</v>
      </c>
      <c r="C405" s="100">
        <v>702</v>
      </c>
      <c r="D405" s="101" t="s">
        <v>56</v>
      </c>
      <c r="E405" s="102">
        <v>0</v>
      </c>
      <c r="F405" s="159">
        <v>0</v>
      </c>
      <c r="G405" s="130">
        <v>0</v>
      </c>
    </row>
    <row r="406" spans="1:10" ht="63.75" hidden="1" x14ac:dyDescent="0.2">
      <c r="A406" s="87">
        <v>0</v>
      </c>
      <c r="B406" s="52" t="s">
        <v>97</v>
      </c>
      <c r="C406" s="100">
        <v>702</v>
      </c>
      <c r="D406" s="101" t="s">
        <v>56</v>
      </c>
      <c r="E406" s="102">
        <v>0</v>
      </c>
      <c r="F406" s="159">
        <v>0</v>
      </c>
      <c r="G406" s="130">
        <v>0</v>
      </c>
    </row>
    <row r="407" spans="1:10" ht="63.75" hidden="1" x14ac:dyDescent="0.2">
      <c r="A407" s="87">
        <v>0</v>
      </c>
      <c r="B407" s="52" t="s">
        <v>97</v>
      </c>
      <c r="C407" s="100">
        <v>702</v>
      </c>
      <c r="D407" s="101" t="s">
        <v>56</v>
      </c>
      <c r="E407" s="102">
        <v>0</v>
      </c>
      <c r="F407" s="159">
        <v>0</v>
      </c>
      <c r="G407" s="130">
        <v>0</v>
      </c>
    </row>
    <row r="408" spans="1:10" ht="63.75" hidden="1" x14ac:dyDescent="0.2">
      <c r="A408" s="87">
        <v>0</v>
      </c>
      <c r="B408" s="52" t="s">
        <v>97</v>
      </c>
      <c r="C408" s="100">
        <v>702</v>
      </c>
      <c r="D408" s="101" t="s">
        <v>56</v>
      </c>
      <c r="E408" s="102">
        <v>0</v>
      </c>
      <c r="F408" s="159">
        <v>0</v>
      </c>
      <c r="G408" s="130">
        <v>0</v>
      </c>
    </row>
    <row r="409" spans="1:10" ht="38.25" x14ac:dyDescent="0.2">
      <c r="A409" s="87">
        <v>0</v>
      </c>
      <c r="B409" s="52" t="s">
        <v>98</v>
      </c>
      <c r="C409" s="100">
        <v>702</v>
      </c>
      <c r="D409" s="101" t="s">
        <v>53</v>
      </c>
      <c r="E409" s="102">
        <v>600</v>
      </c>
      <c r="F409" s="159">
        <f>F410</f>
        <v>41393.438999999998</v>
      </c>
      <c r="G409" s="130">
        <f>G410</f>
        <v>0</v>
      </c>
    </row>
    <row r="410" spans="1:10" s="16" customFormat="1" x14ac:dyDescent="0.2">
      <c r="A410" s="87">
        <v>0</v>
      </c>
      <c r="B410" s="52" t="s">
        <v>99</v>
      </c>
      <c r="C410" s="100">
        <v>702</v>
      </c>
      <c r="D410" s="101" t="s">
        <v>53</v>
      </c>
      <c r="E410" s="102">
        <v>620</v>
      </c>
      <c r="F410" s="159">
        <v>41393.438999999998</v>
      </c>
      <c r="G410" s="130"/>
      <c r="H410" s="125"/>
      <c r="I410" s="15"/>
      <c r="J410"/>
    </row>
    <row r="411" spans="1:10" ht="76.5" hidden="1" x14ac:dyDescent="0.2">
      <c r="A411" s="87">
        <v>0</v>
      </c>
      <c r="B411" s="52" t="s">
        <v>174</v>
      </c>
      <c r="C411" s="100">
        <v>702</v>
      </c>
      <c r="D411" s="101" t="s">
        <v>179</v>
      </c>
      <c r="E411" s="102">
        <v>0</v>
      </c>
      <c r="F411" s="159">
        <f>F412+F415</f>
        <v>0</v>
      </c>
      <c r="G411" s="130">
        <f>G412+G415</f>
        <v>0</v>
      </c>
      <c r="I411" s="16"/>
      <c r="J411" s="16"/>
    </row>
    <row r="412" spans="1:10" s="10" customFormat="1" ht="69.75" hidden="1" customHeight="1" x14ac:dyDescent="0.2">
      <c r="A412" s="87"/>
      <c r="B412" s="52" t="s">
        <v>197</v>
      </c>
      <c r="C412" s="100">
        <v>702</v>
      </c>
      <c r="D412" s="101" t="s">
        <v>196</v>
      </c>
      <c r="E412" s="102"/>
      <c r="F412" s="159">
        <f>F413</f>
        <v>0</v>
      </c>
      <c r="G412" s="130"/>
      <c r="H412" s="125"/>
      <c r="I412"/>
      <c r="J412"/>
    </row>
    <row r="413" spans="1:10" s="10" customFormat="1" ht="27" hidden="1" customHeight="1" x14ac:dyDescent="0.2">
      <c r="A413" s="87"/>
      <c r="B413" s="52" t="s">
        <v>98</v>
      </c>
      <c r="C413" s="100">
        <v>702</v>
      </c>
      <c r="D413" s="101" t="s">
        <v>196</v>
      </c>
      <c r="E413" s="102">
        <v>600</v>
      </c>
      <c r="F413" s="159">
        <f>F414</f>
        <v>0</v>
      </c>
      <c r="G413" s="130"/>
      <c r="H413" s="125"/>
    </row>
    <row r="414" spans="1:10" s="10" customFormat="1" hidden="1" x14ac:dyDescent="0.2">
      <c r="A414" s="87"/>
      <c r="B414" s="52" t="s">
        <v>99</v>
      </c>
      <c r="C414" s="100">
        <v>702</v>
      </c>
      <c r="D414" s="101" t="s">
        <v>196</v>
      </c>
      <c r="E414" s="102">
        <v>620</v>
      </c>
      <c r="F414" s="159"/>
      <c r="G414" s="130"/>
      <c r="H414" s="125"/>
    </row>
    <row r="415" spans="1:10" ht="66.400000000000006" hidden="1" customHeight="1" x14ac:dyDescent="0.2">
      <c r="A415" s="87">
        <v>0</v>
      </c>
      <c r="B415" s="52" t="s">
        <v>110</v>
      </c>
      <c r="C415" s="100">
        <v>702</v>
      </c>
      <c r="D415" s="101" t="s">
        <v>180</v>
      </c>
      <c r="E415" s="102">
        <v>0</v>
      </c>
      <c r="F415" s="159">
        <f>F418</f>
        <v>0</v>
      </c>
      <c r="G415" s="130">
        <f>G418</f>
        <v>0</v>
      </c>
      <c r="I415" s="10"/>
      <c r="J415" s="10"/>
    </row>
    <row r="416" spans="1:10" ht="76.5" hidden="1" x14ac:dyDescent="0.2">
      <c r="A416" s="87">
        <v>0</v>
      </c>
      <c r="B416" s="52" t="s">
        <v>110</v>
      </c>
      <c r="C416" s="100">
        <v>702</v>
      </c>
      <c r="D416" s="101" t="s">
        <v>57</v>
      </c>
      <c r="E416" s="102">
        <v>0</v>
      </c>
      <c r="F416" s="159">
        <v>0</v>
      </c>
      <c r="G416" s="130">
        <v>0</v>
      </c>
    </row>
    <row r="417" spans="1:10" ht="76.5" hidden="1" x14ac:dyDescent="0.2">
      <c r="A417" s="87">
        <v>0</v>
      </c>
      <c r="B417" s="52" t="s">
        <v>110</v>
      </c>
      <c r="C417" s="100">
        <v>702</v>
      </c>
      <c r="D417" s="101" t="s">
        <v>57</v>
      </c>
      <c r="E417" s="102">
        <v>0</v>
      </c>
      <c r="F417" s="159">
        <v>0</v>
      </c>
      <c r="G417" s="130">
        <v>0</v>
      </c>
    </row>
    <row r="418" spans="1:10" ht="51" hidden="1" customHeight="1" x14ac:dyDescent="0.2">
      <c r="A418" s="87">
        <v>0</v>
      </c>
      <c r="B418" s="52" t="s">
        <v>144</v>
      </c>
      <c r="C418" s="100">
        <v>702</v>
      </c>
      <c r="D418" s="101" t="s">
        <v>181</v>
      </c>
      <c r="E418" s="102">
        <v>0</v>
      </c>
      <c r="F418" s="159">
        <f>F419</f>
        <v>0</v>
      </c>
      <c r="G418" s="130">
        <f>G419</f>
        <v>0</v>
      </c>
    </row>
    <row r="419" spans="1:10" ht="28.15" hidden="1" customHeight="1" x14ac:dyDescent="0.2">
      <c r="A419" s="87">
        <v>0</v>
      </c>
      <c r="B419" s="52" t="s">
        <v>98</v>
      </c>
      <c r="C419" s="100">
        <v>702</v>
      </c>
      <c r="D419" s="101" t="s">
        <v>181</v>
      </c>
      <c r="E419" s="102">
        <v>600</v>
      </c>
      <c r="F419" s="159">
        <f>F420</f>
        <v>0</v>
      </c>
      <c r="G419" s="130">
        <f>G420</f>
        <v>0</v>
      </c>
    </row>
    <row r="420" spans="1:10" s="16" customFormat="1" hidden="1" x14ac:dyDescent="0.2">
      <c r="A420" s="87">
        <v>0</v>
      </c>
      <c r="B420" s="52" t="s">
        <v>99</v>
      </c>
      <c r="C420" s="100">
        <v>702</v>
      </c>
      <c r="D420" s="101" t="s">
        <v>181</v>
      </c>
      <c r="E420" s="102">
        <v>620</v>
      </c>
      <c r="F420" s="159"/>
      <c r="G420" s="130"/>
      <c r="H420" s="125"/>
      <c r="I420"/>
      <c r="J420"/>
    </row>
    <row r="421" spans="1:10" s="10" customFormat="1" ht="51" hidden="1" x14ac:dyDescent="0.2">
      <c r="A421" s="87"/>
      <c r="B421" s="52" t="s">
        <v>199</v>
      </c>
      <c r="C421" s="100">
        <v>702</v>
      </c>
      <c r="D421" s="101" t="s">
        <v>198</v>
      </c>
      <c r="E421" s="102"/>
      <c r="F421" s="159">
        <f>F422</f>
        <v>0</v>
      </c>
      <c r="G421" s="130">
        <f>G422</f>
        <v>0</v>
      </c>
      <c r="H421" s="125"/>
      <c r="I421" s="16"/>
      <c r="J421" s="16"/>
    </row>
    <row r="422" spans="1:10" s="10" customFormat="1" ht="30" hidden="1" customHeight="1" x14ac:dyDescent="0.2">
      <c r="A422" s="87"/>
      <c r="B422" s="52" t="s">
        <v>98</v>
      </c>
      <c r="C422" s="100">
        <v>702</v>
      </c>
      <c r="D422" s="101" t="s">
        <v>198</v>
      </c>
      <c r="E422" s="102">
        <v>600</v>
      </c>
      <c r="F422" s="159">
        <f>F423</f>
        <v>0</v>
      </c>
      <c r="G422" s="130">
        <f>G423</f>
        <v>0</v>
      </c>
      <c r="H422" s="125"/>
    </row>
    <row r="423" spans="1:10" s="10" customFormat="1" hidden="1" x14ac:dyDescent="0.2">
      <c r="A423" s="87"/>
      <c r="B423" s="52" t="s">
        <v>99</v>
      </c>
      <c r="C423" s="100">
        <v>702</v>
      </c>
      <c r="D423" s="101" t="s">
        <v>198</v>
      </c>
      <c r="E423" s="102">
        <v>620</v>
      </c>
      <c r="F423" s="159"/>
      <c r="G423" s="130"/>
      <c r="H423" s="125"/>
    </row>
    <row r="424" spans="1:10" ht="76.5" hidden="1" x14ac:dyDescent="0.2">
      <c r="A424" s="87">
        <v>0</v>
      </c>
      <c r="B424" s="52" t="s">
        <v>174</v>
      </c>
      <c r="C424" s="100">
        <v>702</v>
      </c>
      <c r="D424" s="101" t="s">
        <v>182</v>
      </c>
      <c r="E424" s="102">
        <v>0</v>
      </c>
      <c r="F424" s="159">
        <f>F425</f>
        <v>0</v>
      </c>
      <c r="G424" s="130">
        <f>G425</f>
        <v>0</v>
      </c>
      <c r="I424" s="10"/>
      <c r="J424" s="10"/>
    </row>
    <row r="425" spans="1:10" ht="66.75" hidden="1" customHeight="1" x14ac:dyDescent="0.2">
      <c r="A425" s="87">
        <v>0</v>
      </c>
      <c r="B425" s="52" t="s">
        <v>110</v>
      </c>
      <c r="C425" s="100">
        <v>702</v>
      </c>
      <c r="D425" s="101">
        <v>600372000</v>
      </c>
      <c r="E425" s="102">
        <v>0</v>
      </c>
      <c r="F425" s="159">
        <f>F428</f>
        <v>0</v>
      </c>
      <c r="G425" s="130">
        <f>G428</f>
        <v>0</v>
      </c>
    </row>
    <row r="426" spans="1:10" ht="76.5" hidden="1" x14ac:dyDescent="0.2">
      <c r="A426" s="87">
        <v>0</v>
      </c>
      <c r="B426" s="52" t="s">
        <v>110</v>
      </c>
      <c r="C426" s="100">
        <v>702</v>
      </c>
      <c r="D426" s="101" t="s">
        <v>58</v>
      </c>
      <c r="E426" s="102">
        <v>0</v>
      </c>
      <c r="F426" s="159">
        <v>0</v>
      </c>
      <c r="G426" s="130">
        <v>0</v>
      </c>
    </row>
    <row r="427" spans="1:10" ht="76.5" hidden="1" x14ac:dyDescent="0.2">
      <c r="A427" s="87">
        <v>0</v>
      </c>
      <c r="B427" s="52" t="s">
        <v>110</v>
      </c>
      <c r="C427" s="100">
        <v>702</v>
      </c>
      <c r="D427" s="101" t="s">
        <v>58</v>
      </c>
      <c r="E427" s="102">
        <v>0</v>
      </c>
      <c r="F427" s="159">
        <v>0</v>
      </c>
      <c r="G427" s="130">
        <v>0</v>
      </c>
    </row>
    <row r="428" spans="1:10" ht="40.9" hidden="1" customHeight="1" x14ac:dyDescent="0.2">
      <c r="A428" s="87">
        <v>0</v>
      </c>
      <c r="B428" s="52" t="s">
        <v>144</v>
      </c>
      <c r="C428" s="100">
        <v>702</v>
      </c>
      <c r="D428" s="101" t="s">
        <v>183</v>
      </c>
      <c r="E428" s="102">
        <v>0</v>
      </c>
      <c r="F428" s="159">
        <f>F429</f>
        <v>0</v>
      </c>
      <c r="G428" s="130">
        <f>G429</f>
        <v>0</v>
      </c>
    </row>
    <row r="429" spans="1:10" ht="29.1" hidden="1" customHeight="1" x14ac:dyDescent="0.2">
      <c r="A429" s="87">
        <v>0</v>
      </c>
      <c r="B429" s="52" t="s">
        <v>98</v>
      </c>
      <c r="C429" s="100">
        <v>702</v>
      </c>
      <c r="D429" s="101" t="s">
        <v>183</v>
      </c>
      <c r="E429" s="102">
        <v>600</v>
      </c>
      <c r="F429" s="159">
        <f>F430</f>
        <v>0</v>
      </c>
      <c r="G429" s="130">
        <f>G430</f>
        <v>0</v>
      </c>
    </row>
    <row r="430" spans="1:10" hidden="1" x14ac:dyDescent="0.2">
      <c r="A430" s="87">
        <v>0</v>
      </c>
      <c r="B430" s="52" t="s">
        <v>99</v>
      </c>
      <c r="C430" s="100">
        <v>702</v>
      </c>
      <c r="D430" s="101" t="s">
        <v>183</v>
      </c>
      <c r="E430" s="102">
        <v>620</v>
      </c>
      <c r="F430" s="159"/>
      <c r="G430" s="130"/>
    </row>
    <row r="431" spans="1:10" hidden="1" x14ac:dyDescent="0.2">
      <c r="A431" s="87">
        <v>0</v>
      </c>
      <c r="B431" s="52" t="s">
        <v>108</v>
      </c>
      <c r="C431" s="100">
        <v>707</v>
      </c>
      <c r="D431" s="101">
        <v>0</v>
      </c>
      <c r="E431" s="102">
        <v>0</v>
      </c>
      <c r="F431" s="159">
        <v>0</v>
      </c>
      <c r="G431" s="130">
        <v>0</v>
      </c>
    </row>
    <row r="432" spans="1:10" ht="25.5" hidden="1" x14ac:dyDescent="0.2">
      <c r="A432" s="87">
        <v>0</v>
      </c>
      <c r="B432" s="52" t="s">
        <v>90</v>
      </c>
      <c r="C432" s="100">
        <v>707</v>
      </c>
      <c r="D432" s="101" t="s">
        <v>20</v>
      </c>
      <c r="E432" s="102">
        <v>0</v>
      </c>
      <c r="F432" s="159">
        <v>0</v>
      </c>
      <c r="G432" s="130">
        <v>0</v>
      </c>
    </row>
    <row r="433" spans="1:10" ht="25.5" hidden="1" x14ac:dyDescent="0.2">
      <c r="A433" s="87">
        <v>0</v>
      </c>
      <c r="B433" s="52" t="s">
        <v>90</v>
      </c>
      <c r="C433" s="100">
        <v>707</v>
      </c>
      <c r="D433" s="101" t="s">
        <v>20</v>
      </c>
      <c r="E433" s="102">
        <v>0</v>
      </c>
      <c r="F433" s="159">
        <v>0</v>
      </c>
      <c r="G433" s="130">
        <v>0</v>
      </c>
    </row>
    <row r="434" spans="1:10" ht="25.5" hidden="1" x14ac:dyDescent="0.2">
      <c r="A434" s="87">
        <v>0</v>
      </c>
      <c r="B434" s="52" t="s">
        <v>90</v>
      </c>
      <c r="C434" s="100">
        <v>707</v>
      </c>
      <c r="D434" s="101" t="s">
        <v>20</v>
      </c>
      <c r="E434" s="102">
        <v>0</v>
      </c>
      <c r="F434" s="159">
        <v>0</v>
      </c>
      <c r="G434" s="130">
        <v>0</v>
      </c>
    </row>
    <row r="435" spans="1:10" ht="25.5" hidden="1" x14ac:dyDescent="0.2">
      <c r="A435" s="87">
        <v>0</v>
      </c>
      <c r="B435" s="52" t="s">
        <v>78</v>
      </c>
      <c r="C435" s="100">
        <v>707</v>
      </c>
      <c r="D435" s="101" t="s">
        <v>21</v>
      </c>
      <c r="E435" s="102">
        <v>0</v>
      </c>
      <c r="F435" s="159">
        <v>0</v>
      </c>
      <c r="G435" s="130">
        <v>0</v>
      </c>
    </row>
    <row r="436" spans="1:10" ht="63.75" hidden="1" x14ac:dyDescent="0.2">
      <c r="A436" s="87">
        <v>0</v>
      </c>
      <c r="B436" s="52" t="s">
        <v>145</v>
      </c>
      <c r="C436" s="100">
        <v>707</v>
      </c>
      <c r="D436" s="101" t="s">
        <v>59</v>
      </c>
      <c r="E436" s="102">
        <v>0</v>
      </c>
      <c r="F436" s="159">
        <v>0</v>
      </c>
      <c r="G436" s="130">
        <v>0</v>
      </c>
    </row>
    <row r="437" spans="1:10" ht="63.75" hidden="1" x14ac:dyDescent="0.2">
      <c r="A437" s="87">
        <v>0</v>
      </c>
      <c r="B437" s="52" t="s">
        <v>145</v>
      </c>
      <c r="C437" s="100">
        <v>707</v>
      </c>
      <c r="D437" s="101" t="s">
        <v>59</v>
      </c>
      <c r="E437" s="102">
        <v>0</v>
      </c>
      <c r="F437" s="159">
        <v>0</v>
      </c>
      <c r="G437" s="130">
        <v>0</v>
      </c>
    </row>
    <row r="438" spans="1:10" ht="63.75" hidden="1" x14ac:dyDescent="0.2">
      <c r="A438" s="87">
        <v>0</v>
      </c>
      <c r="B438" s="52" t="s">
        <v>146</v>
      </c>
      <c r="C438" s="100">
        <v>707</v>
      </c>
      <c r="D438" s="101" t="s">
        <v>60</v>
      </c>
      <c r="E438" s="102">
        <v>0</v>
      </c>
      <c r="F438" s="159">
        <v>0</v>
      </c>
      <c r="G438" s="130">
        <v>0</v>
      </c>
    </row>
    <row r="439" spans="1:10" ht="63.75" hidden="1" x14ac:dyDescent="0.2">
      <c r="A439" s="87">
        <v>0</v>
      </c>
      <c r="B439" s="52" t="s">
        <v>146</v>
      </c>
      <c r="C439" s="100">
        <v>707</v>
      </c>
      <c r="D439" s="101" t="s">
        <v>60</v>
      </c>
      <c r="E439" s="102">
        <v>0</v>
      </c>
      <c r="F439" s="159">
        <v>0</v>
      </c>
      <c r="G439" s="130">
        <v>0</v>
      </c>
    </row>
    <row r="440" spans="1:10" ht="38.25" hidden="1" x14ac:dyDescent="0.2">
      <c r="A440" s="87">
        <v>0</v>
      </c>
      <c r="B440" s="52" t="s">
        <v>98</v>
      </c>
      <c r="C440" s="100">
        <v>707</v>
      </c>
      <c r="D440" s="101" t="s">
        <v>60</v>
      </c>
      <c r="E440" s="102">
        <v>600</v>
      </c>
      <c r="F440" s="159">
        <v>0</v>
      </c>
      <c r="G440" s="130">
        <v>0</v>
      </c>
    </row>
    <row r="441" spans="1:10" ht="51" x14ac:dyDescent="0.2">
      <c r="A441" s="87"/>
      <c r="B441" s="52" t="s">
        <v>273</v>
      </c>
      <c r="C441" s="100">
        <v>702</v>
      </c>
      <c r="D441" s="101">
        <v>4100000000</v>
      </c>
      <c r="E441" s="102"/>
      <c r="F441" s="159">
        <f>F442</f>
        <v>181.74799999999999</v>
      </c>
      <c r="G441" s="130"/>
    </row>
    <row r="442" spans="1:10" ht="38.25" x14ac:dyDescent="0.2">
      <c r="A442" s="87"/>
      <c r="B442" s="52" t="s">
        <v>98</v>
      </c>
      <c r="C442" s="100">
        <v>702</v>
      </c>
      <c r="D442" s="101">
        <v>4100000000</v>
      </c>
      <c r="E442" s="102">
        <v>600</v>
      </c>
      <c r="F442" s="159">
        <f>F443</f>
        <v>181.74799999999999</v>
      </c>
      <c r="G442" s="130"/>
    </row>
    <row r="443" spans="1:10" x14ac:dyDescent="0.2">
      <c r="A443" s="87"/>
      <c r="B443" s="52" t="s">
        <v>99</v>
      </c>
      <c r="C443" s="100">
        <v>702</v>
      </c>
      <c r="D443" s="101">
        <v>4100000000</v>
      </c>
      <c r="E443" s="102">
        <v>620</v>
      </c>
      <c r="F443" s="159">
        <v>181.74799999999999</v>
      </c>
      <c r="G443" s="130"/>
    </row>
    <row r="444" spans="1:10" x14ac:dyDescent="0.2">
      <c r="A444" s="135"/>
      <c r="B444" s="97" t="s">
        <v>163</v>
      </c>
      <c r="C444" s="98">
        <v>707</v>
      </c>
      <c r="D444" s="99"/>
      <c r="E444" s="136"/>
      <c r="F444" s="158">
        <f t="shared" ref="F444:G446" si="12">F445</f>
        <v>1702.643</v>
      </c>
      <c r="G444" s="40">
        <f t="shared" si="12"/>
        <v>1702.643</v>
      </c>
    </row>
    <row r="445" spans="1:10" ht="76.5" x14ac:dyDescent="0.2">
      <c r="A445" s="87"/>
      <c r="B445" s="52" t="s">
        <v>259</v>
      </c>
      <c r="C445" s="100">
        <v>707</v>
      </c>
      <c r="D445" s="101">
        <v>600000000</v>
      </c>
      <c r="E445" s="102"/>
      <c r="F445" s="159">
        <f>F446</f>
        <v>1702.643</v>
      </c>
      <c r="G445" s="130">
        <f>G446</f>
        <v>1702.643</v>
      </c>
    </row>
    <row r="446" spans="1:10" ht="38.25" x14ac:dyDescent="0.2">
      <c r="A446" s="87"/>
      <c r="B446" s="52" t="s">
        <v>98</v>
      </c>
      <c r="C446" s="100">
        <v>707</v>
      </c>
      <c r="D446" s="101">
        <v>600000000</v>
      </c>
      <c r="E446" s="102">
        <v>600</v>
      </c>
      <c r="F446" s="159">
        <f t="shared" si="12"/>
        <v>1702.643</v>
      </c>
      <c r="G446" s="130">
        <f t="shared" si="12"/>
        <v>1702.643</v>
      </c>
    </row>
    <row r="447" spans="1:10" ht="18" customHeight="1" x14ac:dyDescent="0.2">
      <c r="A447" s="87"/>
      <c r="B447" s="52" t="s">
        <v>99</v>
      </c>
      <c r="C447" s="100">
        <v>707</v>
      </c>
      <c r="D447" s="101">
        <v>600000000</v>
      </c>
      <c r="E447" s="102">
        <v>620</v>
      </c>
      <c r="F447" s="159">
        <v>1702.643</v>
      </c>
      <c r="G447" s="130">
        <v>1702.643</v>
      </c>
    </row>
    <row r="448" spans="1:10" s="71" customFormat="1" ht="0.75" hidden="1" customHeight="1" x14ac:dyDescent="0.2">
      <c r="A448" s="135"/>
      <c r="B448" s="97" t="s">
        <v>113</v>
      </c>
      <c r="C448" s="98">
        <v>801</v>
      </c>
      <c r="D448" s="99"/>
      <c r="E448" s="136"/>
      <c r="F448" s="158">
        <f>F449</f>
        <v>0</v>
      </c>
      <c r="G448" s="40">
        <f>G449</f>
        <v>0</v>
      </c>
      <c r="H448" s="126"/>
      <c r="I448"/>
      <c r="J448"/>
    </row>
    <row r="449" spans="1:10" ht="27" hidden="1" customHeight="1" x14ac:dyDescent="0.2">
      <c r="A449" s="87"/>
      <c r="B449" s="52" t="s">
        <v>90</v>
      </c>
      <c r="C449" s="100">
        <v>801</v>
      </c>
      <c r="D449" s="101">
        <v>9000000000</v>
      </c>
      <c r="E449" s="102"/>
      <c r="F449" s="159">
        <f>F450</f>
        <v>0</v>
      </c>
      <c r="G449" s="130">
        <f>G450</f>
        <v>0</v>
      </c>
      <c r="I449" s="71"/>
      <c r="J449" s="71"/>
    </row>
    <row r="450" spans="1:10" ht="25.5" hidden="1" x14ac:dyDescent="0.2">
      <c r="A450" s="87"/>
      <c r="B450" s="111" t="s">
        <v>225</v>
      </c>
      <c r="C450" s="100">
        <v>801</v>
      </c>
      <c r="D450" s="101">
        <v>9080000000</v>
      </c>
      <c r="E450" s="102"/>
      <c r="F450" s="159">
        <f t="shared" ref="F450:G451" si="13">F451</f>
        <v>0</v>
      </c>
      <c r="G450" s="130">
        <f t="shared" si="13"/>
        <v>0</v>
      </c>
    </row>
    <row r="451" spans="1:10" ht="43.5" hidden="1" customHeight="1" x14ac:dyDescent="0.2">
      <c r="A451" s="87"/>
      <c r="B451" s="52" t="s">
        <v>172</v>
      </c>
      <c r="C451" s="100">
        <v>801</v>
      </c>
      <c r="D451" s="101">
        <v>9080000000</v>
      </c>
      <c r="E451" s="102">
        <v>400</v>
      </c>
      <c r="F451" s="159">
        <f t="shared" si="13"/>
        <v>0</v>
      </c>
      <c r="G451" s="130">
        <f t="shared" si="13"/>
        <v>0</v>
      </c>
    </row>
    <row r="452" spans="1:10" ht="18" hidden="1" customHeight="1" x14ac:dyDescent="0.2">
      <c r="A452" s="87"/>
      <c r="B452" s="52" t="s">
        <v>173</v>
      </c>
      <c r="C452" s="100">
        <v>801</v>
      </c>
      <c r="D452" s="101">
        <v>9080000000</v>
      </c>
      <c r="E452" s="102">
        <v>410</v>
      </c>
      <c r="F452" s="159">
        <v>0</v>
      </c>
      <c r="G452" s="130">
        <v>0</v>
      </c>
      <c r="H452" s="140"/>
    </row>
    <row r="453" spans="1:10" x14ac:dyDescent="0.2">
      <c r="A453" s="135"/>
      <c r="B453" s="97" t="s">
        <v>240</v>
      </c>
      <c r="C453" s="98">
        <v>709</v>
      </c>
      <c r="D453" s="99"/>
      <c r="E453" s="136"/>
      <c r="F453" s="158">
        <f>F454</f>
        <v>9022.9330000000009</v>
      </c>
      <c r="G453" s="40">
        <f>G454</f>
        <v>7407</v>
      </c>
      <c r="H453" s="140"/>
    </row>
    <row r="454" spans="1:10" ht="76.5" x14ac:dyDescent="0.2">
      <c r="A454" s="87"/>
      <c r="B454" s="52" t="s">
        <v>259</v>
      </c>
      <c r="C454" s="100">
        <v>709</v>
      </c>
      <c r="D454" s="101" t="s">
        <v>53</v>
      </c>
      <c r="E454" s="102"/>
      <c r="F454" s="159">
        <f t="shared" ref="F454:G455" si="14">F455</f>
        <v>9022.9330000000009</v>
      </c>
      <c r="G454" s="130">
        <f t="shared" si="14"/>
        <v>7407</v>
      </c>
      <c r="H454" s="140"/>
    </row>
    <row r="455" spans="1:10" ht="38.25" x14ac:dyDescent="0.2">
      <c r="A455" s="87"/>
      <c r="B455" s="52" t="s">
        <v>98</v>
      </c>
      <c r="C455" s="100">
        <v>709</v>
      </c>
      <c r="D455" s="101" t="s">
        <v>53</v>
      </c>
      <c r="E455" s="102">
        <v>600</v>
      </c>
      <c r="F455" s="159">
        <f t="shared" si="14"/>
        <v>9022.9330000000009</v>
      </c>
      <c r="G455" s="130">
        <f t="shared" si="14"/>
        <v>7407</v>
      </c>
      <c r="H455" s="140"/>
    </row>
    <row r="456" spans="1:10" x14ac:dyDescent="0.2">
      <c r="A456" s="87">
        <v>0</v>
      </c>
      <c r="B456" s="52" t="s">
        <v>99</v>
      </c>
      <c r="C456" s="100">
        <v>709</v>
      </c>
      <c r="D456" s="101" t="s">
        <v>53</v>
      </c>
      <c r="E456" s="102">
        <v>620</v>
      </c>
      <c r="F456" s="159">
        <v>9022.9330000000009</v>
      </c>
      <c r="G456" s="130">
        <v>7407</v>
      </c>
      <c r="H456" s="140"/>
    </row>
    <row r="457" spans="1:10" ht="14.25" customHeight="1" x14ac:dyDescent="0.2">
      <c r="A457" s="87">
        <v>0</v>
      </c>
      <c r="B457" s="97" t="s">
        <v>147</v>
      </c>
      <c r="C457" s="98">
        <v>1001</v>
      </c>
      <c r="D457" s="99"/>
      <c r="E457" s="136">
        <v>0</v>
      </c>
      <c r="F457" s="158">
        <f>F458</f>
        <v>1759.885</v>
      </c>
      <c r="G457" s="40">
        <v>0</v>
      </c>
    </row>
    <row r="458" spans="1:10" ht="63.75" x14ac:dyDescent="0.2">
      <c r="A458" s="87">
        <v>0</v>
      </c>
      <c r="B458" s="52" t="s">
        <v>270</v>
      </c>
      <c r="C458" s="100">
        <v>1001</v>
      </c>
      <c r="D458" s="101">
        <v>1800000000</v>
      </c>
      <c r="E458" s="102">
        <v>0</v>
      </c>
      <c r="F458" s="159">
        <f>F464</f>
        <v>1759.885</v>
      </c>
      <c r="G458" s="130">
        <v>0</v>
      </c>
    </row>
    <row r="459" spans="1:10" ht="25.5" hidden="1" x14ac:dyDescent="0.2">
      <c r="A459" s="87">
        <v>0</v>
      </c>
      <c r="B459" s="52" t="s">
        <v>90</v>
      </c>
      <c r="C459" s="100">
        <v>1001</v>
      </c>
      <c r="D459" s="101" t="s">
        <v>56</v>
      </c>
      <c r="E459" s="102">
        <v>0</v>
      </c>
      <c r="F459" s="159">
        <v>0</v>
      </c>
      <c r="G459" s="130">
        <v>0</v>
      </c>
    </row>
    <row r="460" spans="1:10" ht="25.5" hidden="1" x14ac:dyDescent="0.2">
      <c r="A460" s="87">
        <v>0</v>
      </c>
      <c r="B460" s="52" t="s">
        <v>90</v>
      </c>
      <c r="C460" s="100">
        <v>1001</v>
      </c>
      <c r="D460" s="101" t="s">
        <v>53</v>
      </c>
      <c r="E460" s="102">
        <v>0</v>
      </c>
      <c r="F460" s="159">
        <v>0</v>
      </c>
      <c r="G460" s="130">
        <v>0</v>
      </c>
    </row>
    <row r="461" spans="1:10" ht="25.5" hidden="1" x14ac:dyDescent="0.2">
      <c r="A461" s="87">
        <v>0</v>
      </c>
      <c r="B461" s="52" t="s">
        <v>148</v>
      </c>
      <c r="C461" s="100">
        <v>1001</v>
      </c>
      <c r="D461" s="101" t="s">
        <v>53</v>
      </c>
      <c r="E461" s="102">
        <v>0</v>
      </c>
      <c r="F461" s="159">
        <v>0</v>
      </c>
      <c r="G461" s="130">
        <v>0</v>
      </c>
    </row>
    <row r="462" spans="1:10" ht="25.5" hidden="1" x14ac:dyDescent="0.2">
      <c r="A462" s="87">
        <v>0</v>
      </c>
      <c r="B462" s="52" t="s">
        <v>148</v>
      </c>
      <c r="C462" s="100">
        <v>1001</v>
      </c>
      <c r="D462" s="101" t="s">
        <v>61</v>
      </c>
      <c r="E462" s="102">
        <v>0</v>
      </c>
      <c r="F462" s="159">
        <v>0</v>
      </c>
      <c r="G462" s="130">
        <v>0</v>
      </c>
    </row>
    <row r="463" spans="1:10" ht="25.5" hidden="1" x14ac:dyDescent="0.2">
      <c r="A463" s="87">
        <v>0</v>
      </c>
      <c r="B463" s="52" t="s">
        <v>148</v>
      </c>
      <c r="C463" s="100">
        <v>1001</v>
      </c>
      <c r="D463" s="101" t="s">
        <v>61</v>
      </c>
      <c r="E463" s="102">
        <v>0</v>
      </c>
      <c r="F463" s="159">
        <v>0</v>
      </c>
      <c r="G463" s="130">
        <v>0</v>
      </c>
    </row>
    <row r="464" spans="1:10" ht="25.5" customHeight="1" x14ac:dyDescent="0.2">
      <c r="A464" s="87">
        <v>0</v>
      </c>
      <c r="B464" s="52" t="s">
        <v>117</v>
      </c>
      <c r="C464" s="100">
        <v>1001</v>
      </c>
      <c r="D464" s="101">
        <v>1800000000</v>
      </c>
      <c r="E464" s="102">
        <v>300</v>
      </c>
      <c r="F464" s="159">
        <f>F465</f>
        <v>1759.885</v>
      </c>
      <c r="G464" s="130">
        <v>0</v>
      </c>
    </row>
    <row r="465" spans="1:10" ht="25.5" x14ac:dyDescent="0.2">
      <c r="A465" s="87">
        <v>0</v>
      </c>
      <c r="B465" s="52" t="s">
        <v>149</v>
      </c>
      <c r="C465" s="100">
        <v>1001</v>
      </c>
      <c r="D465" s="101">
        <v>1800000000</v>
      </c>
      <c r="E465" s="102">
        <v>310</v>
      </c>
      <c r="F465" s="159">
        <v>1759.885</v>
      </c>
      <c r="G465" s="130">
        <v>0</v>
      </c>
    </row>
    <row r="466" spans="1:10" x14ac:dyDescent="0.2">
      <c r="A466" s="87">
        <v>0</v>
      </c>
      <c r="B466" s="97" t="s">
        <v>120</v>
      </c>
      <c r="C466" s="98">
        <v>1004</v>
      </c>
      <c r="D466" s="99">
        <v>0</v>
      </c>
      <c r="E466" s="136">
        <v>0</v>
      </c>
      <c r="F466" s="158">
        <f>F467</f>
        <v>7741.46</v>
      </c>
      <c r="G466" s="40">
        <f>G467</f>
        <v>7741.46</v>
      </c>
    </row>
    <row r="467" spans="1:10" ht="38.25" x14ac:dyDescent="0.2">
      <c r="A467" s="87">
        <v>0</v>
      </c>
      <c r="B467" s="52" t="s">
        <v>256</v>
      </c>
      <c r="C467" s="100">
        <v>1004</v>
      </c>
      <c r="D467" s="101" t="s">
        <v>43</v>
      </c>
      <c r="E467" s="102">
        <v>0</v>
      </c>
      <c r="F467" s="159">
        <f>F471</f>
        <v>7741.46</v>
      </c>
      <c r="G467" s="130">
        <f>G471</f>
        <v>7741.46</v>
      </c>
    </row>
    <row r="468" spans="1:10" ht="38.25" hidden="1" x14ac:dyDescent="0.2">
      <c r="A468" s="87">
        <v>0</v>
      </c>
      <c r="B468" s="52" t="s">
        <v>132</v>
      </c>
      <c r="C468" s="100">
        <v>1004</v>
      </c>
      <c r="D468" s="101" t="s">
        <v>43</v>
      </c>
      <c r="E468" s="102">
        <v>0</v>
      </c>
      <c r="F468" s="159">
        <v>0</v>
      </c>
      <c r="G468" s="130">
        <v>0</v>
      </c>
    </row>
    <row r="469" spans="1:10" ht="38.25" hidden="1" x14ac:dyDescent="0.2">
      <c r="A469" s="87">
        <v>0</v>
      </c>
      <c r="B469" s="52" t="s">
        <v>132</v>
      </c>
      <c r="C469" s="100">
        <v>1004</v>
      </c>
      <c r="D469" s="101" t="s">
        <v>43</v>
      </c>
      <c r="E469" s="102">
        <v>0</v>
      </c>
      <c r="F469" s="159">
        <v>0</v>
      </c>
      <c r="G469" s="130">
        <v>0</v>
      </c>
    </row>
    <row r="470" spans="1:10" ht="51" hidden="1" x14ac:dyDescent="0.2">
      <c r="A470" s="87">
        <v>0</v>
      </c>
      <c r="B470" s="52" t="s">
        <v>164</v>
      </c>
      <c r="C470" s="100">
        <v>1004</v>
      </c>
      <c r="D470" s="101" t="s">
        <v>62</v>
      </c>
      <c r="E470" s="102">
        <v>0</v>
      </c>
      <c r="F470" s="159">
        <v>0</v>
      </c>
      <c r="G470" s="130">
        <v>1</v>
      </c>
    </row>
    <row r="471" spans="1:10" ht="29.25" customHeight="1" x14ac:dyDescent="0.2">
      <c r="A471" s="87">
        <v>0</v>
      </c>
      <c r="B471" s="52" t="s">
        <v>71</v>
      </c>
      <c r="C471" s="100">
        <v>1004</v>
      </c>
      <c r="D471" s="101" t="s">
        <v>43</v>
      </c>
      <c r="E471" s="102">
        <v>200</v>
      </c>
      <c r="F471" s="159">
        <f>F472</f>
        <v>7741.46</v>
      </c>
      <c r="G471" s="130">
        <f>G472</f>
        <v>7741.46</v>
      </c>
    </row>
    <row r="472" spans="1:10" s="16" customFormat="1" ht="38.25" customHeight="1" x14ac:dyDescent="0.2">
      <c r="A472" s="87">
        <v>0</v>
      </c>
      <c r="B472" s="52" t="s">
        <v>72</v>
      </c>
      <c r="C472" s="100">
        <v>1004</v>
      </c>
      <c r="D472" s="101" t="s">
        <v>43</v>
      </c>
      <c r="E472" s="102">
        <v>240</v>
      </c>
      <c r="F472" s="159">
        <v>7741.46</v>
      </c>
      <c r="G472" s="130">
        <v>7741.46</v>
      </c>
      <c r="H472" s="125"/>
      <c r="I472"/>
      <c r="J472"/>
    </row>
    <row r="473" spans="1:10" hidden="1" x14ac:dyDescent="0.2">
      <c r="A473" s="135"/>
      <c r="B473" s="97" t="s">
        <v>125</v>
      </c>
      <c r="C473" s="98" t="s">
        <v>38</v>
      </c>
      <c r="D473" s="99"/>
      <c r="E473" s="136"/>
      <c r="F473" s="158">
        <f t="shared" ref="F473:G478" si="15">F474</f>
        <v>0</v>
      </c>
      <c r="G473" s="40">
        <f t="shared" si="15"/>
        <v>0</v>
      </c>
      <c r="I473" s="16"/>
      <c r="J473" s="16"/>
    </row>
    <row r="474" spans="1:10" hidden="1" x14ac:dyDescent="0.2">
      <c r="A474" s="135"/>
      <c r="B474" s="97" t="s">
        <v>126</v>
      </c>
      <c r="C474" s="98">
        <v>1101</v>
      </c>
      <c r="D474" s="99"/>
      <c r="E474" s="136"/>
      <c r="F474" s="158">
        <f t="shared" si="15"/>
        <v>0</v>
      </c>
      <c r="G474" s="40">
        <f t="shared" si="15"/>
        <v>0</v>
      </c>
    </row>
    <row r="475" spans="1:10" ht="44.25" hidden="1" customHeight="1" x14ac:dyDescent="0.2">
      <c r="A475" s="87"/>
      <c r="B475" s="52" t="s">
        <v>187</v>
      </c>
      <c r="C475" s="100">
        <v>1101</v>
      </c>
      <c r="D475" s="101">
        <v>900000000</v>
      </c>
      <c r="E475" s="102"/>
      <c r="F475" s="159">
        <f>F476+F480</f>
        <v>0</v>
      </c>
      <c r="G475" s="130">
        <f>G476+G480</f>
        <v>0</v>
      </c>
    </row>
    <row r="476" spans="1:10" ht="106.5" hidden="1" customHeight="1" x14ac:dyDescent="0.2">
      <c r="A476" s="87"/>
      <c r="B476" s="52" t="s">
        <v>104</v>
      </c>
      <c r="C476" s="100">
        <v>1101</v>
      </c>
      <c r="D476" s="101" t="s">
        <v>201</v>
      </c>
      <c r="E476" s="102"/>
      <c r="F476" s="159">
        <f t="shared" si="15"/>
        <v>0</v>
      </c>
      <c r="G476" s="130"/>
    </row>
    <row r="477" spans="1:10" ht="63.75" hidden="1" x14ac:dyDescent="0.2">
      <c r="A477" s="87"/>
      <c r="B477" s="52" t="s">
        <v>202</v>
      </c>
      <c r="C477" s="100">
        <v>1101</v>
      </c>
      <c r="D477" s="101" t="s">
        <v>200</v>
      </c>
      <c r="E477" s="102"/>
      <c r="F477" s="159">
        <f t="shared" si="15"/>
        <v>0</v>
      </c>
      <c r="G477" s="130"/>
    </row>
    <row r="478" spans="1:10" ht="25.5" hidden="1" x14ac:dyDescent="0.2">
      <c r="A478" s="87"/>
      <c r="B478" s="52" t="s">
        <v>122</v>
      </c>
      <c r="C478" s="100">
        <v>1101</v>
      </c>
      <c r="D478" s="101" t="s">
        <v>200</v>
      </c>
      <c r="E478" s="102">
        <v>400</v>
      </c>
      <c r="F478" s="159">
        <f t="shared" si="15"/>
        <v>0</v>
      </c>
      <c r="G478" s="130"/>
    </row>
    <row r="479" spans="1:10" s="16" customFormat="1" hidden="1" x14ac:dyDescent="0.2">
      <c r="A479" s="87"/>
      <c r="B479" s="103" t="s">
        <v>123</v>
      </c>
      <c r="C479" s="100">
        <v>1101</v>
      </c>
      <c r="D479" s="101" t="s">
        <v>200</v>
      </c>
      <c r="E479" s="102">
        <v>410</v>
      </c>
      <c r="F479" s="159"/>
      <c r="G479" s="130"/>
      <c r="H479" s="125"/>
      <c r="I479"/>
      <c r="J479"/>
    </row>
    <row r="480" spans="1:10" s="16" customFormat="1" ht="38.25" hidden="1" x14ac:dyDescent="0.2">
      <c r="A480" s="87"/>
      <c r="B480" s="103" t="s">
        <v>204</v>
      </c>
      <c r="C480" s="100">
        <v>1101</v>
      </c>
      <c r="D480" s="101" t="s">
        <v>203</v>
      </c>
      <c r="E480" s="102"/>
      <c r="F480" s="159">
        <f>F481</f>
        <v>0</v>
      </c>
      <c r="G480" s="130">
        <f>G481</f>
        <v>0</v>
      </c>
      <c r="H480" s="125"/>
    </row>
    <row r="481" spans="1:10" s="16" customFormat="1" ht="25.5" hidden="1" x14ac:dyDescent="0.2">
      <c r="A481" s="87"/>
      <c r="B481" s="103" t="s">
        <v>122</v>
      </c>
      <c r="C481" s="100">
        <v>1101</v>
      </c>
      <c r="D481" s="101" t="s">
        <v>203</v>
      </c>
      <c r="E481" s="102">
        <v>400</v>
      </c>
      <c r="F481" s="159">
        <f>F482</f>
        <v>0</v>
      </c>
      <c r="G481" s="130">
        <f>G482</f>
        <v>0</v>
      </c>
      <c r="H481" s="125"/>
    </row>
    <row r="482" spans="1:10" s="16" customFormat="1" hidden="1" x14ac:dyDescent="0.2">
      <c r="A482" s="87"/>
      <c r="B482" s="103" t="s">
        <v>123</v>
      </c>
      <c r="C482" s="100">
        <v>1101</v>
      </c>
      <c r="D482" s="101" t="s">
        <v>203</v>
      </c>
      <c r="E482" s="102">
        <v>410</v>
      </c>
      <c r="F482" s="159"/>
      <c r="G482" s="130"/>
      <c r="H482" s="125"/>
    </row>
    <row r="483" spans="1:10" x14ac:dyDescent="0.2">
      <c r="A483" s="87">
        <v>0</v>
      </c>
      <c r="B483" s="97" t="s">
        <v>151</v>
      </c>
      <c r="C483" s="98">
        <v>1202</v>
      </c>
      <c r="D483" s="99">
        <v>0</v>
      </c>
      <c r="E483" s="136">
        <v>0</v>
      </c>
      <c r="F483" s="158">
        <f>F484</f>
        <v>2777.759</v>
      </c>
      <c r="G483" s="40">
        <f>G484</f>
        <v>0</v>
      </c>
      <c r="I483" s="16"/>
      <c r="J483" s="16"/>
    </row>
    <row r="484" spans="1:10" ht="25.5" customHeight="1" x14ac:dyDescent="0.2">
      <c r="A484" s="87">
        <v>0</v>
      </c>
      <c r="B484" s="52" t="s">
        <v>260</v>
      </c>
      <c r="C484" s="100">
        <v>1202</v>
      </c>
      <c r="D484" s="101" t="s">
        <v>63</v>
      </c>
      <c r="E484" s="102">
        <v>0</v>
      </c>
      <c r="F484" s="159">
        <f>F491</f>
        <v>2777.759</v>
      </c>
      <c r="G484" s="130">
        <v>0</v>
      </c>
    </row>
    <row r="485" spans="1:10" ht="38.25" hidden="1" x14ac:dyDescent="0.2">
      <c r="A485" s="87">
        <v>0</v>
      </c>
      <c r="B485" s="52" t="s">
        <v>152</v>
      </c>
      <c r="C485" s="100">
        <v>1202</v>
      </c>
      <c r="D485" s="101" t="s">
        <v>63</v>
      </c>
      <c r="E485" s="102">
        <v>0</v>
      </c>
      <c r="F485" s="159">
        <v>0</v>
      </c>
      <c r="G485" s="130">
        <v>0</v>
      </c>
    </row>
    <row r="486" spans="1:10" ht="38.25" hidden="1" x14ac:dyDescent="0.2">
      <c r="A486" s="87">
        <v>0</v>
      </c>
      <c r="B486" s="52" t="s">
        <v>152</v>
      </c>
      <c r="C486" s="100">
        <v>1202</v>
      </c>
      <c r="D486" s="101" t="s">
        <v>63</v>
      </c>
      <c r="E486" s="102">
        <v>0</v>
      </c>
      <c r="F486" s="159">
        <v>0</v>
      </c>
      <c r="G486" s="130">
        <v>0</v>
      </c>
    </row>
    <row r="487" spans="1:10" ht="63.75" hidden="1" x14ac:dyDescent="0.2">
      <c r="A487" s="87">
        <v>0</v>
      </c>
      <c r="B487" s="52" t="s">
        <v>97</v>
      </c>
      <c r="C487" s="100">
        <v>1202</v>
      </c>
      <c r="D487" s="101" t="s">
        <v>64</v>
      </c>
      <c r="E487" s="102">
        <v>0</v>
      </c>
      <c r="F487" s="159">
        <v>0</v>
      </c>
      <c r="G487" s="130">
        <v>0</v>
      </c>
    </row>
    <row r="488" spans="1:10" ht="63.75" hidden="1" x14ac:dyDescent="0.2">
      <c r="A488" s="87">
        <v>0</v>
      </c>
      <c r="B488" s="52" t="s">
        <v>97</v>
      </c>
      <c r="C488" s="100">
        <v>1202</v>
      </c>
      <c r="D488" s="101" t="s">
        <v>64</v>
      </c>
      <c r="E488" s="102">
        <v>0</v>
      </c>
      <c r="F488" s="159">
        <v>0</v>
      </c>
      <c r="G488" s="130">
        <v>0</v>
      </c>
    </row>
    <row r="489" spans="1:10" ht="63.75" hidden="1" x14ac:dyDescent="0.2">
      <c r="A489" s="87">
        <v>0</v>
      </c>
      <c r="B489" s="52" t="s">
        <v>97</v>
      </c>
      <c r="C489" s="100">
        <v>1202</v>
      </c>
      <c r="D489" s="101" t="s">
        <v>64</v>
      </c>
      <c r="E489" s="102">
        <v>0</v>
      </c>
      <c r="F489" s="159">
        <v>0</v>
      </c>
      <c r="G489" s="130">
        <v>0</v>
      </c>
    </row>
    <row r="490" spans="1:10" ht="63.75" hidden="1" x14ac:dyDescent="0.2">
      <c r="A490" s="87">
        <v>0</v>
      </c>
      <c r="B490" s="52" t="s">
        <v>97</v>
      </c>
      <c r="C490" s="100">
        <v>1202</v>
      </c>
      <c r="D490" s="101" t="s">
        <v>64</v>
      </c>
      <c r="E490" s="102">
        <v>0</v>
      </c>
      <c r="F490" s="159">
        <v>0</v>
      </c>
      <c r="G490" s="130">
        <v>0</v>
      </c>
    </row>
    <row r="491" spans="1:10" ht="41.25" customHeight="1" x14ac:dyDescent="0.2">
      <c r="A491" s="87">
        <v>0</v>
      </c>
      <c r="B491" s="52" t="s">
        <v>98</v>
      </c>
      <c r="C491" s="100">
        <v>1202</v>
      </c>
      <c r="D491" s="101" t="s">
        <v>63</v>
      </c>
      <c r="E491" s="102">
        <v>600</v>
      </c>
      <c r="F491" s="159">
        <f>F492</f>
        <v>2777.759</v>
      </c>
      <c r="G491" s="130">
        <v>0</v>
      </c>
    </row>
    <row r="492" spans="1:10" x14ac:dyDescent="0.2">
      <c r="A492" s="87">
        <v>0</v>
      </c>
      <c r="B492" s="52" t="s">
        <v>99</v>
      </c>
      <c r="C492" s="100">
        <v>1202</v>
      </c>
      <c r="D492" s="101" t="s">
        <v>63</v>
      </c>
      <c r="E492" s="102">
        <v>620</v>
      </c>
      <c r="F492" s="159">
        <v>2777.759</v>
      </c>
      <c r="G492" s="130">
        <v>0</v>
      </c>
    </row>
    <row r="493" spans="1:10" ht="25.5" x14ac:dyDescent="0.2">
      <c r="A493" s="94">
        <v>978</v>
      </c>
      <c r="B493" s="112" t="s">
        <v>241</v>
      </c>
      <c r="C493" s="113"/>
      <c r="D493" s="136"/>
      <c r="E493" s="136"/>
      <c r="F493" s="158">
        <f>F494</f>
        <v>1550.6130000000001</v>
      </c>
      <c r="G493" s="40">
        <f>G494</f>
        <v>0</v>
      </c>
    </row>
    <row r="494" spans="1:10" ht="38.25" x14ac:dyDescent="0.2">
      <c r="A494" s="94"/>
      <c r="B494" s="97" t="s">
        <v>75</v>
      </c>
      <c r="C494" s="113">
        <v>106</v>
      </c>
      <c r="D494" s="136"/>
      <c r="E494" s="136"/>
      <c r="F494" s="160">
        <f>F495</f>
        <v>1550.6130000000001</v>
      </c>
      <c r="G494" s="141">
        <f>G495</f>
        <v>0</v>
      </c>
    </row>
    <row r="495" spans="1:10" ht="55.5" customHeight="1" x14ac:dyDescent="0.2">
      <c r="A495" s="94"/>
      <c r="B495" s="52" t="s">
        <v>261</v>
      </c>
      <c r="C495" s="114">
        <v>106</v>
      </c>
      <c r="D495" s="102">
        <v>4900000000</v>
      </c>
      <c r="E495" s="102"/>
      <c r="F495" s="161">
        <f>F496+F498+F500</f>
        <v>1550.6130000000001</v>
      </c>
      <c r="G495" s="142">
        <f>G496+G498</f>
        <v>0</v>
      </c>
    </row>
    <row r="496" spans="1:10" ht="63.75" x14ac:dyDescent="0.2">
      <c r="A496" s="94"/>
      <c r="B496" s="52" t="s">
        <v>69</v>
      </c>
      <c r="C496" s="114">
        <v>106</v>
      </c>
      <c r="D496" s="102">
        <v>4900000000</v>
      </c>
      <c r="E496" s="102">
        <v>100</v>
      </c>
      <c r="F496" s="159">
        <f>F497</f>
        <v>1535.6130000000001</v>
      </c>
      <c r="G496" s="142"/>
    </row>
    <row r="497" spans="1:8" ht="25.5" x14ac:dyDescent="0.2">
      <c r="A497" s="94"/>
      <c r="B497" s="52" t="s">
        <v>70</v>
      </c>
      <c r="C497" s="114">
        <v>106</v>
      </c>
      <c r="D497" s="102">
        <v>4900000000</v>
      </c>
      <c r="E497" s="102">
        <v>120</v>
      </c>
      <c r="F497" s="159">
        <v>1535.6130000000001</v>
      </c>
      <c r="G497" s="137"/>
    </row>
    <row r="498" spans="1:8" ht="25.5" x14ac:dyDescent="0.2">
      <c r="A498" s="94"/>
      <c r="B498" s="52" t="s">
        <v>71</v>
      </c>
      <c r="C498" s="114">
        <v>106</v>
      </c>
      <c r="D498" s="102">
        <v>4900000000</v>
      </c>
      <c r="E498" s="102">
        <v>200</v>
      </c>
      <c r="F498" s="159">
        <f>F499</f>
        <v>15</v>
      </c>
      <c r="G498" s="137"/>
    </row>
    <row r="499" spans="1:8" ht="38.25" x14ac:dyDescent="0.2">
      <c r="A499" s="94"/>
      <c r="B499" s="52" t="s">
        <v>72</v>
      </c>
      <c r="C499" s="114">
        <v>106</v>
      </c>
      <c r="D499" s="102">
        <v>4900000000</v>
      </c>
      <c r="E499" s="102">
        <v>240</v>
      </c>
      <c r="F499" s="159">
        <v>15</v>
      </c>
      <c r="G499" s="137"/>
    </row>
    <row r="500" spans="1:8" hidden="1" x14ac:dyDescent="0.2">
      <c r="A500" s="117"/>
      <c r="B500" s="52" t="s">
        <v>73</v>
      </c>
      <c r="C500" s="114">
        <v>106</v>
      </c>
      <c r="D500" s="102">
        <v>4900000000</v>
      </c>
      <c r="E500" s="118">
        <v>800</v>
      </c>
      <c r="F500" s="159">
        <f>F501</f>
        <v>0</v>
      </c>
      <c r="G500" s="137"/>
    </row>
    <row r="501" spans="1:8" hidden="1" x14ac:dyDescent="0.2">
      <c r="A501" s="117"/>
      <c r="B501" s="52" t="s">
        <v>74</v>
      </c>
      <c r="C501" s="114">
        <v>106</v>
      </c>
      <c r="D501" s="102">
        <v>4900000000</v>
      </c>
      <c r="E501" s="118">
        <v>850</v>
      </c>
      <c r="F501" s="159"/>
      <c r="G501" s="137"/>
    </row>
    <row r="502" spans="1:8" ht="12.75" customHeight="1" x14ac:dyDescent="0.2">
      <c r="A502" s="176" t="s">
        <v>8</v>
      </c>
      <c r="B502" s="177"/>
      <c r="C502" s="177"/>
      <c r="D502" s="177"/>
      <c r="E502" s="178"/>
      <c r="F502" s="160">
        <f>F15+F74+F205+F493</f>
        <v>324144.55799999996</v>
      </c>
      <c r="G502" s="141">
        <f>G15+G74+G205+G494</f>
        <v>54864.663999999997</v>
      </c>
      <c r="H502" s="143" t="s">
        <v>279</v>
      </c>
    </row>
    <row r="503" spans="1:8" hidden="1" x14ac:dyDescent="0.2">
      <c r="A503" s="87">
        <v>0</v>
      </c>
      <c r="B503" s="52" t="s">
        <v>153</v>
      </c>
      <c r="C503" s="100">
        <v>0</v>
      </c>
      <c r="D503" s="101">
        <v>0</v>
      </c>
      <c r="E503" s="102">
        <v>0</v>
      </c>
      <c r="F503" s="159">
        <v>0</v>
      </c>
      <c r="G503" s="130">
        <v>0</v>
      </c>
    </row>
    <row r="504" spans="1:8" hidden="1" x14ac:dyDescent="0.2">
      <c r="A504" s="87">
        <v>0</v>
      </c>
      <c r="B504" s="52" t="s">
        <v>153</v>
      </c>
      <c r="C504" s="100">
        <v>0</v>
      </c>
      <c r="D504" s="101">
        <v>0</v>
      </c>
      <c r="E504" s="102">
        <v>0</v>
      </c>
      <c r="F504" s="159">
        <v>0</v>
      </c>
      <c r="G504" s="130">
        <v>0</v>
      </c>
    </row>
    <row r="505" spans="1:8" hidden="1" x14ac:dyDescent="0.2">
      <c r="A505" s="87">
        <v>0</v>
      </c>
      <c r="B505" s="52" t="s">
        <v>153</v>
      </c>
      <c r="C505" s="100">
        <v>0</v>
      </c>
      <c r="D505" s="101">
        <v>0</v>
      </c>
      <c r="E505" s="102">
        <v>0</v>
      </c>
      <c r="F505" s="159">
        <v>0</v>
      </c>
      <c r="G505" s="130">
        <v>0</v>
      </c>
    </row>
    <row r="506" spans="1:8" hidden="1" x14ac:dyDescent="0.2">
      <c r="A506" s="87">
        <v>0</v>
      </c>
      <c r="B506" s="52" t="s">
        <v>153</v>
      </c>
      <c r="C506" s="100">
        <v>0</v>
      </c>
      <c r="D506" s="101">
        <v>0</v>
      </c>
      <c r="E506" s="102">
        <v>0</v>
      </c>
      <c r="F506" s="159">
        <v>0</v>
      </c>
      <c r="G506" s="130">
        <v>0</v>
      </c>
    </row>
    <row r="507" spans="1:8" hidden="1" x14ac:dyDescent="0.2">
      <c r="A507" s="87">
        <v>0</v>
      </c>
      <c r="B507" s="52" t="s">
        <v>153</v>
      </c>
      <c r="C507" s="100">
        <v>0</v>
      </c>
      <c r="D507" s="101">
        <v>0</v>
      </c>
      <c r="E507" s="102">
        <v>0</v>
      </c>
      <c r="F507" s="159">
        <v>0</v>
      </c>
      <c r="G507" s="130">
        <v>0</v>
      </c>
    </row>
    <row r="508" spans="1:8" hidden="1" x14ac:dyDescent="0.2">
      <c r="A508" s="87">
        <v>0</v>
      </c>
      <c r="B508" s="52" t="s">
        <v>153</v>
      </c>
      <c r="C508" s="100">
        <v>0</v>
      </c>
      <c r="D508" s="101">
        <v>0</v>
      </c>
      <c r="E508" s="102">
        <v>0</v>
      </c>
      <c r="F508" s="159">
        <v>0</v>
      </c>
      <c r="G508" s="130">
        <v>0</v>
      </c>
    </row>
    <row r="509" spans="1:8" hidden="1" x14ac:dyDescent="0.2">
      <c r="A509" s="87">
        <v>0</v>
      </c>
      <c r="B509" s="52" t="s">
        <v>153</v>
      </c>
      <c r="C509" s="100">
        <v>0</v>
      </c>
      <c r="D509" s="101">
        <v>0</v>
      </c>
      <c r="E509" s="102">
        <v>0</v>
      </c>
      <c r="F509" s="159">
        <v>0</v>
      </c>
      <c r="G509" s="130">
        <v>0</v>
      </c>
    </row>
    <row r="510" spans="1:8" hidden="1" x14ac:dyDescent="0.2">
      <c r="A510" s="87">
        <v>0</v>
      </c>
      <c r="B510" s="52" t="s">
        <v>153</v>
      </c>
      <c r="C510" s="100">
        <v>0</v>
      </c>
      <c r="D510" s="101">
        <v>0</v>
      </c>
      <c r="E510" s="102">
        <v>0</v>
      </c>
      <c r="F510" s="159">
        <v>0</v>
      </c>
      <c r="G510" s="130">
        <v>0</v>
      </c>
    </row>
    <row r="511" spans="1:8" hidden="1" x14ac:dyDescent="0.2">
      <c r="A511" s="87">
        <v>0</v>
      </c>
      <c r="B511" s="52" t="s">
        <v>153</v>
      </c>
      <c r="C511" s="100">
        <v>0</v>
      </c>
      <c r="D511" s="101">
        <v>0</v>
      </c>
      <c r="E511" s="102">
        <v>0</v>
      </c>
      <c r="F511" s="159">
        <v>0</v>
      </c>
      <c r="G511" s="130">
        <v>0</v>
      </c>
    </row>
    <row r="512" spans="1:8" hidden="1" x14ac:dyDescent="0.2">
      <c r="A512" s="87">
        <v>0</v>
      </c>
      <c r="B512" s="52" t="s">
        <v>153</v>
      </c>
      <c r="C512" s="100">
        <v>0</v>
      </c>
      <c r="D512" s="101">
        <v>0</v>
      </c>
      <c r="E512" s="131">
        <v>0</v>
      </c>
      <c r="F512" s="162">
        <v>0</v>
      </c>
      <c r="G512" s="144">
        <v>0</v>
      </c>
    </row>
    <row r="513" spans="5:7" x14ac:dyDescent="0.2">
      <c r="E513" s="132"/>
      <c r="F513" s="5"/>
      <c r="G513" s="150"/>
    </row>
    <row r="514" spans="5:7" x14ac:dyDescent="0.2">
      <c r="E514" s="132"/>
      <c r="F514" s="163"/>
      <c r="G514" s="151"/>
    </row>
    <row r="515" spans="5:7" x14ac:dyDescent="0.2">
      <c r="F515" s="164"/>
      <c r="G515" s="152"/>
    </row>
    <row r="516" spans="5:7" x14ac:dyDescent="0.2">
      <c r="F516" s="164"/>
    </row>
    <row r="517" spans="5:7" x14ac:dyDescent="0.2">
      <c r="F517" s="163"/>
    </row>
    <row r="518" spans="5:7" x14ac:dyDescent="0.2">
      <c r="F518" s="164"/>
      <c r="G518" s="152"/>
    </row>
    <row r="520" spans="5:7" x14ac:dyDescent="0.2">
      <c r="F520" s="164"/>
    </row>
  </sheetData>
  <dataConsolidate link="1"/>
  <mergeCells count="14">
    <mergeCell ref="A6:G6"/>
    <mergeCell ref="A9:G9"/>
    <mergeCell ref="F11:G12"/>
    <mergeCell ref="A502:E502"/>
    <mergeCell ref="A11:A13"/>
    <mergeCell ref="B11:B13"/>
    <mergeCell ref="C11:C13"/>
    <mergeCell ref="D11:D13"/>
    <mergeCell ref="E11:E13"/>
    <mergeCell ref="A1:G1"/>
    <mergeCell ref="A2:G2"/>
    <mergeCell ref="A3:G3"/>
    <mergeCell ref="A4:G4"/>
    <mergeCell ref="A5:G5"/>
  </mergeCells>
  <pageMargins left="0.47244094488188981" right="0.19685039370078741" top="0.59055118110236227" bottom="0.43307086614173229" header="0" footer="0"/>
  <pageSetup paperSize="9" scale="96" orientation="portrait" r:id="rId1"/>
  <headerFooter alignWithMargins="0"/>
  <rowBreaks count="1" manualBreakCount="1">
    <brk id="445" max="7" man="1"/>
  </rowBreaks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64"/>
  <sheetViews>
    <sheetView showZeros="0" view="pageBreakPreview" topLeftCell="A16" zoomScaleNormal="100" zoomScaleSheetLayoutView="100" workbookViewId="0">
      <selection activeCell="K13" sqref="K13"/>
    </sheetView>
  </sheetViews>
  <sheetFormatPr defaultColWidth="9.140625" defaultRowHeight="12.75" x14ac:dyDescent="0.2"/>
  <cols>
    <col min="1" max="1" width="6.140625" style="47" bestFit="1" customWidth="1"/>
    <col min="2" max="2" width="71.28515625" style="83" customWidth="1"/>
    <col min="3" max="3" width="11.140625" style="48" customWidth="1"/>
    <col min="4" max="4" width="11" style="49" customWidth="1"/>
    <col min="5" max="5" width="2" style="6" customWidth="1"/>
    <col min="6" max="16384" width="9.140625" style="6"/>
  </cols>
  <sheetData>
    <row r="1" spans="1:9" x14ac:dyDescent="0.2">
      <c r="A1" s="182" t="s">
        <v>286</v>
      </c>
      <c r="B1" s="182"/>
      <c r="C1" s="182"/>
      <c r="D1" s="182"/>
      <c r="E1" s="182"/>
    </row>
    <row r="2" spans="1:9" s="1" customFormat="1" ht="14.25" x14ac:dyDescent="0.2">
      <c r="A2" s="31"/>
      <c r="B2" s="76"/>
      <c r="C2" s="32"/>
      <c r="D2" s="33" t="s">
        <v>280</v>
      </c>
    </row>
    <row r="3" spans="1:9" s="1" customFormat="1" ht="14.25" x14ac:dyDescent="0.2">
      <c r="A3" s="31"/>
      <c r="B3" s="76"/>
      <c r="C3" s="32"/>
      <c r="D3" s="33" t="s">
        <v>0</v>
      </c>
    </row>
    <row r="4" spans="1:9" s="1" customFormat="1" ht="14.25" x14ac:dyDescent="0.2">
      <c r="A4" s="31"/>
      <c r="B4" s="76"/>
      <c r="C4" s="32"/>
      <c r="D4" s="33" t="s">
        <v>158</v>
      </c>
    </row>
    <row r="5" spans="1:9" s="1" customFormat="1" ht="14.25" x14ac:dyDescent="0.2">
      <c r="A5" s="31"/>
      <c r="B5" s="76"/>
      <c r="C5" s="32"/>
      <c r="D5" s="33" t="s">
        <v>159</v>
      </c>
    </row>
    <row r="6" spans="1:9" s="1" customFormat="1" ht="14.25" x14ac:dyDescent="0.2">
      <c r="A6" s="31"/>
      <c r="B6" s="76"/>
      <c r="C6" s="32"/>
      <c r="D6" s="33" t="s">
        <v>245</v>
      </c>
    </row>
    <row r="7" spans="1:9" s="1" customFormat="1" ht="6.75" customHeight="1" x14ac:dyDescent="0.2">
      <c r="A7" s="31"/>
      <c r="B7" s="76"/>
      <c r="C7" s="32"/>
      <c r="D7" s="33"/>
    </row>
    <row r="8" spans="1:9" s="1" customFormat="1" ht="11.25" hidden="1" customHeight="1" x14ac:dyDescent="0.2">
      <c r="A8" s="50" t="s">
        <v>156</v>
      </c>
      <c r="B8" s="77" t="s">
        <v>9</v>
      </c>
      <c r="C8" s="34">
        <v>0</v>
      </c>
      <c r="D8" s="34">
        <v>0</v>
      </c>
    </row>
    <row r="9" spans="1:9" s="1" customFormat="1" ht="29.25" customHeight="1" x14ac:dyDescent="0.2">
      <c r="A9" s="185" t="s">
        <v>246</v>
      </c>
      <c r="B9" s="185"/>
      <c r="C9" s="185"/>
      <c r="D9" s="185"/>
    </row>
    <row r="10" spans="1:9" s="1" customFormat="1" ht="3.75" customHeight="1" x14ac:dyDescent="0.2">
      <c r="A10" s="35"/>
      <c r="B10" s="78"/>
      <c r="C10" s="36"/>
      <c r="D10" s="35"/>
    </row>
    <row r="11" spans="1:9" s="1" customFormat="1" ht="5.25" customHeight="1" x14ac:dyDescent="0.2">
      <c r="A11" s="186" t="s">
        <v>3</v>
      </c>
      <c r="B11" s="187" t="s">
        <v>230</v>
      </c>
      <c r="C11" s="188" t="s">
        <v>228</v>
      </c>
      <c r="D11" s="189"/>
    </row>
    <row r="12" spans="1:9" s="4" customFormat="1" ht="6.6" customHeight="1" x14ac:dyDescent="0.2">
      <c r="A12" s="186"/>
      <c r="B12" s="187"/>
      <c r="C12" s="190"/>
      <c r="D12" s="191"/>
    </row>
    <row r="13" spans="1:9" s="1" customFormat="1" ht="153" customHeight="1" x14ac:dyDescent="0.2">
      <c r="A13" s="186"/>
      <c r="B13" s="187"/>
      <c r="C13" s="37" t="s">
        <v>6</v>
      </c>
      <c r="D13" s="37" t="s">
        <v>243</v>
      </c>
    </row>
    <row r="14" spans="1:9" s="1" customFormat="1" ht="14.25" hidden="1" x14ac:dyDescent="0.2">
      <c r="A14" s="50"/>
      <c r="B14" s="79"/>
      <c r="C14" s="37"/>
      <c r="D14" s="37"/>
    </row>
    <row r="15" spans="1:9" customFormat="1" ht="25.5" customHeight="1" x14ac:dyDescent="0.2">
      <c r="A15" s="38" t="s">
        <v>11</v>
      </c>
      <c r="B15" s="80" t="s">
        <v>65</v>
      </c>
      <c r="C15" s="40">
        <f>C16+C17+C18+C19+C26+C27</f>
        <v>87999.926999999996</v>
      </c>
      <c r="D15" s="40">
        <f>D16+D17+D18+D19+D26+D27</f>
        <v>4898.5010000000002</v>
      </c>
      <c r="E15" s="5"/>
    </row>
    <row r="16" spans="1:9" s="1" customFormat="1" ht="25.5" x14ac:dyDescent="0.2">
      <c r="A16" s="42">
        <v>102</v>
      </c>
      <c r="B16" s="81" t="s">
        <v>127</v>
      </c>
      <c r="C16" s="43">
        <f>Ведом!F206</f>
        <v>3005.4070000000002</v>
      </c>
      <c r="D16" s="43">
        <f>Ведом!G206</f>
        <v>0</v>
      </c>
      <c r="E16" s="5"/>
      <c r="F16" s="55"/>
      <c r="G16" s="55"/>
      <c r="H16" s="55"/>
      <c r="I16" s="55"/>
    </row>
    <row r="17" spans="1:5" s="55" customFormat="1" ht="36.75" customHeight="1" x14ac:dyDescent="0.2">
      <c r="A17" s="42">
        <v>104</v>
      </c>
      <c r="B17" s="81" t="s">
        <v>66</v>
      </c>
      <c r="C17" s="43">
        <f>Ведом!F219+Ведом!F16</f>
        <v>20467.460999999996</v>
      </c>
      <c r="D17" s="43">
        <f>Ведом!G16+Ведом!G219</f>
        <v>936.56500000000005</v>
      </c>
      <c r="E17" s="5"/>
    </row>
    <row r="18" spans="1:5" s="55" customFormat="1" x14ac:dyDescent="0.2">
      <c r="A18" s="42">
        <v>105</v>
      </c>
      <c r="B18" s="81" t="s">
        <v>229</v>
      </c>
      <c r="C18" s="43">
        <f>Ведом!F248</f>
        <v>1.3720000000000001</v>
      </c>
      <c r="D18" s="43">
        <f>Ведом!G248</f>
        <v>1.3720000000000001</v>
      </c>
      <c r="E18" s="5"/>
    </row>
    <row r="19" spans="1:5" s="55" customFormat="1" ht="25.5" x14ac:dyDescent="0.2">
      <c r="A19" s="42">
        <v>106</v>
      </c>
      <c r="B19" s="81" t="s">
        <v>75</v>
      </c>
      <c r="C19" s="43">
        <f>Ведом!F30+Ведом!F494</f>
        <v>14978.894999999999</v>
      </c>
      <c r="D19" s="43">
        <f>Ведом!G30</f>
        <v>0</v>
      </c>
      <c r="E19" s="5"/>
    </row>
    <row r="20" spans="1:5" s="55" customFormat="1" hidden="1" x14ac:dyDescent="0.2">
      <c r="A20" s="42">
        <v>107</v>
      </c>
      <c r="B20" s="81" t="s">
        <v>190</v>
      </c>
      <c r="C20" s="43" t="e">
        <f>C21</f>
        <v>#REF!</v>
      </c>
      <c r="D20" s="43"/>
      <c r="E20" s="5"/>
    </row>
    <row r="21" spans="1:5" s="55" customFormat="1" hidden="1" x14ac:dyDescent="0.2">
      <c r="A21" s="42">
        <v>107</v>
      </c>
      <c r="B21" s="81" t="s">
        <v>90</v>
      </c>
      <c r="C21" s="43" t="e">
        <f>C24</f>
        <v>#REF!</v>
      </c>
      <c r="D21" s="43"/>
      <c r="E21" s="5"/>
    </row>
    <row r="22" spans="1:5" s="55" customFormat="1" hidden="1" x14ac:dyDescent="0.2">
      <c r="A22" s="42">
        <v>107</v>
      </c>
      <c r="B22" s="81" t="s">
        <v>83</v>
      </c>
      <c r="C22" s="43" t="e">
        <f>C23</f>
        <v>#REF!</v>
      </c>
      <c r="D22" s="43"/>
      <c r="E22" s="5"/>
    </row>
    <row r="23" spans="1:5" s="55" customFormat="1" hidden="1" x14ac:dyDescent="0.2">
      <c r="A23" s="42">
        <v>107</v>
      </c>
      <c r="B23" s="81" t="s">
        <v>193</v>
      </c>
      <c r="C23" s="43" t="e">
        <f>C24</f>
        <v>#REF!</v>
      </c>
      <c r="D23" s="43"/>
      <c r="E23" s="5"/>
    </row>
    <row r="24" spans="1:5" s="55" customFormat="1" hidden="1" x14ac:dyDescent="0.2">
      <c r="A24" s="42">
        <v>107</v>
      </c>
      <c r="B24" s="81" t="s">
        <v>73</v>
      </c>
      <c r="C24" s="43" t="e">
        <f>C25</f>
        <v>#REF!</v>
      </c>
      <c r="D24" s="43"/>
      <c r="E24" s="5"/>
    </row>
    <row r="25" spans="1:5" s="55" customFormat="1" hidden="1" x14ac:dyDescent="0.2">
      <c r="A25" s="42">
        <v>107</v>
      </c>
      <c r="B25" s="81" t="s">
        <v>191</v>
      </c>
      <c r="C25" s="43" t="e">
        <f>Ведом!#REF!</f>
        <v>#REF!</v>
      </c>
      <c r="D25" s="43"/>
      <c r="E25" s="5"/>
    </row>
    <row r="26" spans="1:5" s="55" customFormat="1" x14ac:dyDescent="0.2">
      <c r="A26" s="42">
        <v>111</v>
      </c>
      <c r="B26" s="81" t="s">
        <v>128</v>
      </c>
      <c r="C26" s="43">
        <f>Ведом!F253</f>
        <v>100</v>
      </c>
      <c r="D26" s="43">
        <f>Ведом!G253</f>
        <v>0</v>
      </c>
      <c r="E26" s="5"/>
    </row>
    <row r="27" spans="1:5" s="55" customFormat="1" x14ac:dyDescent="0.2">
      <c r="A27" s="42">
        <v>113</v>
      </c>
      <c r="B27" s="81" t="s">
        <v>93</v>
      </c>
      <c r="C27" s="43">
        <f>Ведом!F75+Ведом!F261+Ведом!F42</f>
        <v>49446.792000000001</v>
      </c>
      <c r="D27" s="43">
        <f>Ведом!G75+Ведом!G261</f>
        <v>3960.5639999999999</v>
      </c>
      <c r="E27" s="5"/>
    </row>
    <row r="28" spans="1:5" hidden="1" x14ac:dyDescent="0.2">
      <c r="A28" s="42">
        <v>113</v>
      </c>
      <c r="B28" s="81" t="s">
        <v>90</v>
      </c>
      <c r="C28" s="43">
        <f>C29+C33</f>
        <v>0</v>
      </c>
      <c r="D28" s="43">
        <f>D29+D33</f>
        <v>0</v>
      </c>
      <c r="E28" s="5"/>
    </row>
    <row r="29" spans="1:5" hidden="1" x14ac:dyDescent="0.2">
      <c r="A29" s="42">
        <v>113</v>
      </c>
      <c r="B29" s="81" t="s">
        <v>95</v>
      </c>
      <c r="C29" s="43">
        <f>C30</f>
        <v>0</v>
      </c>
      <c r="D29" s="43"/>
      <c r="E29" s="5"/>
    </row>
    <row r="30" spans="1:5" hidden="1" x14ac:dyDescent="0.2">
      <c r="A30" s="42">
        <v>113</v>
      </c>
      <c r="B30" s="81" t="s">
        <v>134</v>
      </c>
      <c r="C30" s="43">
        <f>C31</f>
        <v>0</v>
      </c>
      <c r="D30" s="43"/>
      <c r="E30" s="5"/>
    </row>
    <row r="31" spans="1:5" ht="25.5" hidden="1" x14ac:dyDescent="0.2">
      <c r="A31" s="42">
        <v>113</v>
      </c>
      <c r="B31" s="81" t="s">
        <v>71</v>
      </c>
      <c r="C31" s="43">
        <f>C32</f>
        <v>0</v>
      </c>
      <c r="D31" s="43"/>
      <c r="E31" s="5"/>
    </row>
    <row r="32" spans="1:5" ht="25.5" hidden="1" x14ac:dyDescent="0.2">
      <c r="A32" s="42">
        <v>113</v>
      </c>
      <c r="B32" s="81" t="s">
        <v>72</v>
      </c>
      <c r="C32" s="43">
        <f>Ведом!F100+Ведом!F314</f>
        <v>0</v>
      </c>
      <c r="D32" s="43"/>
      <c r="E32" s="5"/>
    </row>
    <row r="33" spans="1:5" hidden="1" x14ac:dyDescent="0.2">
      <c r="A33" s="42">
        <v>113</v>
      </c>
      <c r="B33" s="81" t="s">
        <v>83</v>
      </c>
      <c r="C33" s="43">
        <f>C34</f>
        <v>0</v>
      </c>
      <c r="D33" s="43">
        <f>D34</f>
        <v>0</v>
      </c>
      <c r="E33" s="5"/>
    </row>
    <row r="34" spans="1:5" hidden="1" x14ac:dyDescent="0.2">
      <c r="A34" s="42">
        <v>113</v>
      </c>
      <c r="B34" s="81" t="s">
        <v>73</v>
      </c>
      <c r="C34" s="43">
        <f>C35</f>
        <v>0</v>
      </c>
      <c r="D34" s="43">
        <f>D35</f>
        <v>0</v>
      </c>
      <c r="E34" s="5"/>
    </row>
    <row r="35" spans="1:5" hidden="1" x14ac:dyDescent="0.2">
      <c r="A35" s="42">
        <v>113</v>
      </c>
      <c r="B35" s="81" t="s">
        <v>170</v>
      </c>
      <c r="C35" s="43">
        <f>Ведом!F310</f>
        <v>0</v>
      </c>
      <c r="D35" s="43"/>
      <c r="E35" s="5"/>
    </row>
    <row r="36" spans="1:5" x14ac:dyDescent="0.2">
      <c r="A36" s="38" t="s">
        <v>27</v>
      </c>
      <c r="B36" s="80" t="s">
        <v>100</v>
      </c>
      <c r="C36" s="41">
        <f>C37+C38+C39+C40</f>
        <v>27176.278000000002</v>
      </c>
      <c r="D36" s="40">
        <f>D37+D38+D39+D40</f>
        <v>8625.69</v>
      </c>
      <c r="E36" s="5"/>
    </row>
    <row r="37" spans="1:5" s="55" customFormat="1" x14ac:dyDescent="0.2">
      <c r="A37" s="42">
        <v>405</v>
      </c>
      <c r="B37" s="81" t="s">
        <v>135</v>
      </c>
      <c r="C37" s="43">
        <f>Ведом!F318</f>
        <v>13385.035</v>
      </c>
      <c r="D37" s="43">
        <f>Ведом!G318</f>
        <v>8580.5360000000001</v>
      </c>
      <c r="E37" s="5"/>
    </row>
    <row r="38" spans="1:5" s="55" customFormat="1" ht="11.25" customHeight="1" x14ac:dyDescent="0.2">
      <c r="A38" s="42">
        <v>408</v>
      </c>
      <c r="B38" s="81" t="s">
        <v>140</v>
      </c>
      <c r="C38" s="43">
        <f>Ведом!F353</f>
        <v>5280.1779999999999</v>
      </c>
      <c r="D38" s="43">
        <f>Ведом!G353</f>
        <v>0</v>
      </c>
      <c r="E38" s="5"/>
    </row>
    <row r="39" spans="1:5" s="55" customFormat="1" x14ac:dyDescent="0.2">
      <c r="A39" s="42">
        <v>409</v>
      </c>
      <c r="B39" s="81" t="s">
        <v>101</v>
      </c>
      <c r="C39" s="43">
        <f>Ведом!F101</f>
        <v>7846.6109999999999</v>
      </c>
      <c r="D39" s="43">
        <f>Ведом!G101</f>
        <v>0</v>
      </c>
      <c r="E39" s="5"/>
    </row>
    <row r="40" spans="1:5" s="55" customFormat="1" x14ac:dyDescent="0.2">
      <c r="A40" s="42">
        <v>412</v>
      </c>
      <c r="B40" s="81" t="s">
        <v>103</v>
      </c>
      <c r="C40" s="43">
        <f>Ведом!F111+Ведом!F367</f>
        <v>664.45399999999995</v>
      </c>
      <c r="D40" s="43">
        <f>Ведом!G111+Ведом!G367</f>
        <v>45.154000000000003</v>
      </c>
      <c r="E40" s="5"/>
    </row>
    <row r="41" spans="1:5" x14ac:dyDescent="0.2">
      <c r="A41" s="38" t="s">
        <v>30</v>
      </c>
      <c r="B41" s="80" t="s">
        <v>105</v>
      </c>
      <c r="C41" s="41">
        <f>C42+C50+C51</f>
        <v>11762.159</v>
      </c>
      <c r="D41" s="41">
        <f>D42+D50+D51</f>
        <v>0</v>
      </c>
      <c r="E41" s="5"/>
    </row>
    <row r="42" spans="1:5" s="55" customFormat="1" x14ac:dyDescent="0.2">
      <c r="A42" s="42">
        <v>501</v>
      </c>
      <c r="B42" s="81" t="s">
        <v>106</v>
      </c>
      <c r="C42" s="43">
        <f>Ведом!F122</f>
        <v>260</v>
      </c>
      <c r="D42" s="43">
        <v>0</v>
      </c>
      <c r="E42" s="5"/>
    </row>
    <row r="43" spans="1:5" s="55" customFormat="1" hidden="1" x14ac:dyDescent="0.2">
      <c r="A43" s="42">
        <v>502</v>
      </c>
      <c r="B43" s="81" t="s">
        <v>188</v>
      </c>
      <c r="C43" s="43" t="e">
        <f t="shared" ref="C43:C48" si="0">C44</f>
        <v>#REF!</v>
      </c>
      <c r="D43" s="43"/>
      <c r="E43" s="5"/>
    </row>
    <row r="44" spans="1:5" s="55" customFormat="1" hidden="1" x14ac:dyDescent="0.2">
      <c r="A44" s="42">
        <v>502</v>
      </c>
      <c r="B44" s="81" t="s">
        <v>90</v>
      </c>
      <c r="C44" s="43" t="e">
        <f t="shared" si="0"/>
        <v>#REF!</v>
      </c>
      <c r="D44" s="43"/>
      <c r="E44" s="5"/>
    </row>
    <row r="45" spans="1:5" s="55" customFormat="1" ht="25.5" hidden="1" x14ac:dyDescent="0.2">
      <c r="A45" s="42">
        <v>502</v>
      </c>
      <c r="B45" s="81" t="s">
        <v>169</v>
      </c>
      <c r="C45" s="43" t="e">
        <f t="shared" si="0"/>
        <v>#REF!</v>
      </c>
      <c r="D45" s="43"/>
      <c r="E45" s="5"/>
    </row>
    <row r="46" spans="1:5" s="55" customFormat="1" hidden="1" x14ac:dyDescent="0.2">
      <c r="A46" s="42">
        <v>502</v>
      </c>
      <c r="B46" s="81" t="s">
        <v>79</v>
      </c>
      <c r="C46" s="43" t="e">
        <f t="shared" si="0"/>
        <v>#REF!</v>
      </c>
      <c r="D46" s="43"/>
      <c r="E46" s="5"/>
    </row>
    <row r="47" spans="1:5" s="55" customFormat="1" hidden="1" x14ac:dyDescent="0.2">
      <c r="A47" s="42">
        <v>502</v>
      </c>
      <c r="B47" s="81" t="s">
        <v>189</v>
      </c>
      <c r="C47" s="43" t="e">
        <f t="shared" si="0"/>
        <v>#REF!</v>
      </c>
      <c r="D47" s="43"/>
      <c r="E47" s="5"/>
    </row>
    <row r="48" spans="1:5" s="55" customFormat="1" hidden="1" x14ac:dyDescent="0.2">
      <c r="A48" s="42">
        <v>502</v>
      </c>
      <c r="B48" s="81" t="s">
        <v>81</v>
      </c>
      <c r="C48" s="43" t="e">
        <f t="shared" si="0"/>
        <v>#REF!</v>
      </c>
      <c r="D48" s="43"/>
      <c r="E48" s="5"/>
    </row>
    <row r="49" spans="1:5" s="55" customFormat="1" hidden="1" x14ac:dyDescent="0.2">
      <c r="A49" s="42">
        <v>502</v>
      </c>
      <c r="B49" s="81" t="s">
        <v>82</v>
      </c>
      <c r="C49" s="43" t="e">
        <f>Ведом!#REF!</f>
        <v>#REF!</v>
      </c>
      <c r="D49" s="43"/>
      <c r="E49" s="5"/>
    </row>
    <row r="50" spans="1:5" s="55" customFormat="1" hidden="1" x14ac:dyDescent="0.2">
      <c r="A50" s="42">
        <v>502</v>
      </c>
      <c r="B50" s="81" t="s">
        <v>188</v>
      </c>
      <c r="C50" s="43">
        <f>Ведом!F374</f>
        <v>0</v>
      </c>
      <c r="D50" s="43">
        <f>Ведом!G374</f>
        <v>0</v>
      </c>
      <c r="E50" s="5"/>
    </row>
    <row r="51" spans="1:5" s="55" customFormat="1" hidden="1" x14ac:dyDescent="0.2">
      <c r="A51" s="42">
        <v>503</v>
      </c>
      <c r="B51" s="81" t="s">
        <v>168</v>
      </c>
      <c r="C51" s="43">
        <f>Ведом!F132</f>
        <v>11502.159</v>
      </c>
      <c r="D51" s="43">
        <f>Ведом!G132</f>
        <v>0</v>
      </c>
      <c r="E51" s="5"/>
    </row>
    <row r="52" spans="1:5" s="55" customFormat="1" ht="0.75" hidden="1" customHeight="1" x14ac:dyDescent="0.2">
      <c r="A52" s="42">
        <v>503</v>
      </c>
      <c r="B52" s="81" t="s">
        <v>167</v>
      </c>
      <c r="C52" s="43" t="e">
        <f>C53+C57+C61</f>
        <v>#REF!</v>
      </c>
      <c r="D52" s="43" t="e">
        <f>D53+D57+D61</f>
        <v>#REF!</v>
      </c>
      <c r="E52" s="5"/>
    </row>
    <row r="53" spans="1:5" s="55" customFormat="1" ht="51" hidden="1" x14ac:dyDescent="0.2">
      <c r="A53" s="42">
        <v>503</v>
      </c>
      <c r="B53" s="81" t="s">
        <v>119</v>
      </c>
      <c r="C53" s="43" t="e">
        <f t="shared" ref="C53:D55" si="1">C54</f>
        <v>#REF!</v>
      </c>
      <c r="D53" s="43" t="e">
        <f t="shared" si="1"/>
        <v>#REF!</v>
      </c>
      <c r="E53" s="5"/>
    </row>
    <row r="54" spans="1:5" s="55" customFormat="1" ht="51" hidden="1" x14ac:dyDescent="0.2">
      <c r="A54" s="42">
        <v>503</v>
      </c>
      <c r="B54" s="81" t="s">
        <v>166</v>
      </c>
      <c r="C54" s="43" t="e">
        <f t="shared" si="1"/>
        <v>#REF!</v>
      </c>
      <c r="D54" s="43" t="e">
        <f t="shared" si="1"/>
        <v>#REF!</v>
      </c>
      <c r="E54" s="5"/>
    </row>
    <row r="55" spans="1:5" s="55" customFormat="1" ht="25.5" hidden="1" x14ac:dyDescent="0.2">
      <c r="A55" s="42">
        <v>503</v>
      </c>
      <c r="B55" s="81" t="s">
        <v>71</v>
      </c>
      <c r="C55" s="43" t="e">
        <f t="shared" si="1"/>
        <v>#REF!</v>
      </c>
      <c r="D55" s="43" t="e">
        <f t="shared" si="1"/>
        <v>#REF!</v>
      </c>
      <c r="E55" s="5"/>
    </row>
    <row r="56" spans="1:5" s="55" customFormat="1" ht="25.5" hidden="1" x14ac:dyDescent="0.2">
      <c r="A56" s="42">
        <v>503</v>
      </c>
      <c r="B56" s="81" t="s">
        <v>72</v>
      </c>
      <c r="C56" s="43" t="e">
        <f>Ведом!#REF!</f>
        <v>#REF!</v>
      </c>
      <c r="D56" s="43" t="e">
        <f>Ведом!#REF!</f>
        <v>#REF!</v>
      </c>
      <c r="E56" s="5"/>
    </row>
    <row r="57" spans="1:5" s="55" customFormat="1" ht="51" hidden="1" x14ac:dyDescent="0.2">
      <c r="A57" s="42">
        <v>503</v>
      </c>
      <c r="B57" s="81" t="s">
        <v>174</v>
      </c>
      <c r="C57" s="43" t="e">
        <f>C58</f>
        <v>#REF!</v>
      </c>
      <c r="D57" s="43"/>
      <c r="E57" s="5"/>
    </row>
    <row r="58" spans="1:5" s="55" customFormat="1" ht="51" hidden="1" x14ac:dyDescent="0.2">
      <c r="A58" s="42">
        <v>503</v>
      </c>
      <c r="B58" s="81" t="s">
        <v>195</v>
      </c>
      <c r="C58" s="43" t="e">
        <f>C59</f>
        <v>#REF!</v>
      </c>
      <c r="D58" s="43"/>
      <c r="E58" s="5"/>
    </row>
    <row r="59" spans="1:5" s="55" customFormat="1" ht="25.5" hidden="1" x14ac:dyDescent="0.2">
      <c r="A59" s="42">
        <v>503</v>
      </c>
      <c r="B59" s="81" t="s">
        <v>71</v>
      </c>
      <c r="C59" s="43" t="e">
        <f>C60</f>
        <v>#REF!</v>
      </c>
      <c r="D59" s="43"/>
      <c r="E59" s="5"/>
    </row>
    <row r="60" spans="1:5" s="55" customFormat="1" ht="25.5" hidden="1" x14ac:dyDescent="0.2">
      <c r="A60" s="42">
        <v>503</v>
      </c>
      <c r="B60" s="81" t="s">
        <v>72</v>
      </c>
      <c r="C60" s="43" t="e">
        <f>Ведом!#REF!</f>
        <v>#REF!</v>
      </c>
      <c r="D60" s="43"/>
      <c r="E60" s="5"/>
    </row>
    <row r="61" spans="1:5" s="55" customFormat="1" ht="38.25" hidden="1" x14ac:dyDescent="0.2">
      <c r="A61" s="42">
        <v>503</v>
      </c>
      <c r="B61" s="81" t="s">
        <v>194</v>
      </c>
      <c r="C61" s="43" t="e">
        <f>C62</f>
        <v>#REF!</v>
      </c>
      <c r="D61" s="43" t="e">
        <f>D62</f>
        <v>#REF!</v>
      </c>
      <c r="E61" s="5"/>
    </row>
    <row r="62" spans="1:5" s="55" customFormat="1" ht="25.5" hidden="1" x14ac:dyDescent="0.2">
      <c r="A62" s="42">
        <v>503</v>
      </c>
      <c r="B62" s="81" t="s">
        <v>71</v>
      </c>
      <c r="C62" s="43" t="e">
        <f>#REF!</f>
        <v>#REF!</v>
      </c>
      <c r="D62" s="43" t="e">
        <f>#REF!</f>
        <v>#REF!</v>
      </c>
      <c r="E62" s="5"/>
    </row>
    <row r="63" spans="1:5" s="56" customFormat="1" x14ac:dyDescent="0.2">
      <c r="A63" s="42">
        <v>503</v>
      </c>
      <c r="B63" s="81" t="s">
        <v>168</v>
      </c>
      <c r="C63" s="43">
        <f>Ведом!F129</f>
        <v>11502.159</v>
      </c>
      <c r="D63" s="43"/>
      <c r="E63" s="51"/>
    </row>
    <row r="64" spans="1:5" s="56" customFormat="1" x14ac:dyDescent="0.2">
      <c r="A64" s="38">
        <v>600</v>
      </c>
      <c r="B64" s="80" t="s">
        <v>277</v>
      </c>
      <c r="C64" s="41">
        <f>C65</f>
        <v>2100</v>
      </c>
      <c r="D64" s="41">
        <f>D65</f>
        <v>1000</v>
      </c>
      <c r="E64" s="51"/>
    </row>
    <row r="65" spans="1:5" s="56" customFormat="1" x14ac:dyDescent="0.2">
      <c r="A65" s="42">
        <v>605</v>
      </c>
      <c r="B65" s="81" t="s">
        <v>275</v>
      </c>
      <c r="C65" s="43">
        <f>Ведом!F133</f>
        <v>2100</v>
      </c>
      <c r="D65" s="43">
        <f>Ведом!G133</f>
        <v>1000</v>
      </c>
      <c r="E65" s="51"/>
    </row>
    <row r="66" spans="1:5" x14ac:dyDescent="0.2">
      <c r="A66" s="38" t="s">
        <v>14</v>
      </c>
      <c r="B66" s="80" t="s">
        <v>76</v>
      </c>
      <c r="C66" s="41">
        <f>C67+C75+C76+C77</f>
        <v>68366.172999999995</v>
      </c>
      <c r="D66" s="41">
        <f>D67+D75+D76+D77</f>
        <v>9314.098</v>
      </c>
      <c r="E66" s="5"/>
    </row>
    <row r="67" spans="1:5" s="55" customFormat="1" x14ac:dyDescent="0.2">
      <c r="A67" s="42">
        <v>701</v>
      </c>
      <c r="B67" s="81" t="s">
        <v>142</v>
      </c>
      <c r="C67" s="43">
        <f>Ведом!F380</f>
        <v>12675.110999999999</v>
      </c>
      <c r="D67" s="43">
        <f>Ведом!G380</f>
        <v>0</v>
      </c>
      <c r="E67" s="5"/>
    </row>
    <row r="68" spans="1:5" s="55" customFormat="1" ht="51" hidden="1" x14ac:dyDescent="0.2">
      <c r="A68" s="42">
        <v>701</v>
      </c>
      <c r="B68" s="81" t="s">
        <v>174</v>
      </c>
      <c r="C68" s="43">
        <f>C69</f>
        <v>0</v>
      </c>
      <c r="D68" s="43">
        <f>D69</f>
        <v>0</v>
      </c>
      <c r="E68" s="5"/>
    </row>
    <row r="69" spans="1:5" s="55" customFormat="1" ht="38.25" hidden="1" x14ac:dyDescent="0.2">
      <c r="A69" s="42">
        <v>701</v>
      </c>
      <c r="B69" s="81" t="s">
        <v>110</v>
      </c>
      <c r="C69" s="43">
        <f>C72</f>
        <v>0</v>
      </c>
      <c r="D69" s="43">
        <f>D72</f>
        <v>0</v>
      </c>
      <c r="E69" s="5"/>
    </row>
    <row r="70" spans="1:5" s="55" customFormat="1" ht="38.25" hidden="1" x14ac:dyDescent="0.2">
      <c r="A70" s="42">
        <v>701</v>
      </c>
      <c r="B70" s="81" t="s">
        <v>110</v>
      </c>
      <c r="C70" s="43">
        <v>0</v>
      </c>
      <c r="D70" s="43">
        <v>0</v>
      </c>
      <c r="E70" s="5"/>
    </row>
    <row r="71" spans="1:5" s="55" customFormat="1" ht="38.25" hidden="1" x14ac:dyDescent="0.2">
      <c r="A71" s="42">
        <v>701</v>
      </c>
      <c r="B71" s="81" t="s">
        <v>110</v>
      </c>
      <c r="C71" s="43">
        <v>0</v>
      </c>
      <c r="D71" s="43">
        <v>0</v>
      </c>
      <c r="E71" s="5"/>
    </row>
    <row r="72" spans="1:5" s="55" customFormat="1" ht="25.5" hidden="1" x14ac:dyDescent="0.2">
      <c r="A72" s="42">
        <v>701</v>
      </c>
      <c r="B72" s="81" t="s">
        <v>144</v>
      </c>
      <c r="C72" s="43">
        <f>C73</f>
        <v>0</v>
      </c>
      <c r="D72" s="43">
        <f>D73</f>
        <v>0</v>
      </c>
      <c r="E72" s="5"/>
    </row>
    <row r="73" spans="1:5" s="55" customFormat="1" ht="25.5" hidden="1" x14ac:dyDescent="0.2">
      <c r="A73" s="42">
        <v>701</v>
      </c>
      <c r="B73" s="81" t="s">
        <v>98</v>
      </c>
      <c r="C73" s="43">
        <f>C74</f>
        <v>0</v>
      </c>
      <c r="D73" s="43">
        <f>D74</f>
        <v>0</v>
      </c>
      <c r="E73" s="5"/>
    </row>
    <row r="74" spans="1:5" s="55" customFormat="1" hidden="1" x14ac:dyDescent="0.2">
      <c r="A74" s="42">
        <v>701</v>
      </c>
      <c r="B74" s="81" t="s">
        <v>99</v>
      </c>
      <c r="C74" s="43">
        <f>Ведом!F395</f>
        <v>0</v>
      </c>
      <c r="D74" s="43">
        <f>Ведом!G395</f>
        <v>0</v>
      </c>
      <c r="E74" s="5"/>
    </row>
    <row r="75" spans="1:5" s="55" customFormat="1" x14ac:dyDescent="0.2">
      <c r="A75" s="42">
        <v>702</v>
      </c>
      <c r="B75" s="81" t="s">
        <v>77</v>
      </c>
      <c r="C75" s="43">
        <f>Ведом!F49+Ведом!F402</f>
        <v>42496.673999999999</v>
      </c>
      <c r="D75" s="43">
        <f>Ведом!G49+Ведом!G402</f>
        <v>0</v>
      </c>
      <c r="E75" s="5"/>
    </row>
    <row r="76" spans="1:5" s="55" customFormat="1" ht="14.25" customHeight="1" x14ac:dyDescent="0.2">
      <c r="A76" s="42">
        <v>707</v>
      </c>
      <c r="B76" s="81" t="s">
        <v>163</v>
      </c>
      <c r="C76" s="43">
        <f>Ведом!F137+Ведом!F444</f>
        <v>4171.4549999999999</v>
      </c>
      <c r="D76" s="43">
        <f>Ведом!G137+Ведом!G444</f>
        <v>1907.098</v>
      </c>
      <c r="E76" s="5"/>
    </row>
    <row r="77" spans="1:5" s="55" customFormat="1" x14ac:dyDescent="0.2">
      <c r="A77" s="42">
        <v>709</v>
      </c>
      <c r="B77" s="82" t="s">
        <v>240</v>
      </c>
      <c r="C77" s="43">
        <f>Ведом!F453</f>
        <v>9022.9330000000009</v>
      </c>
      <c r="D77" s="43">
        <f>Ведом!G453</f>
        <v>7407</v>
      </c>
      <c r="E77" s="5"/>
    </row>
    <row r="78" spans="1:5" x14ac:dyDescent="0.2">
      <c r="A78" s="38" t="s">
        <v>34</v>
      </c>
      <c r="B78" s="80" t="s">
        <v>112</v>
      </c>
      <c r="C78" s="41">
        <f>C79</f>
        <v>41348.971999999994</v>
      </c>
      <c r="D78" s="41">
        <f>D79</f>
        <v>189.99</v>
      </c>
      <c r="E78" s="5"/>
    </row>
    <row r="79" spans="1:5" s="55" customFormat="1" x14ac:dyDescent="0.2">
      <c r="A79" s="42">
        <v>801</v>
      </c>
      <c r="B79" s="81" t="s">
        <v>113</v>
      </c>
      <c r="C79" s="43">
        <f>Ведом!F153+Ведом!F448</f>
        <v>41348.971999999994</v>
      </c>
      <c r="D79" s="43">
        <f>Ведом!G153+Ведом!G448</f>
        <v>189.99</v>
      </c>
      <c r="E79" s="5"/>
    </row>
    <row r="80" spans="1:5" x14ac:dyDescent="0.2">
      <c r="A80" s="38" t="s">
        <v>36</v>
      </c>
      <c r="B80" s="80" t="s">
        <v>114</v>
      </c>
      <c r="C80" s="41">
        <f>C81+C82+C83+C111</f>
        <v>32729.963</v>
      </c>
      <c r="D80" s="41">
        <f>D81+D82+D83+D111</f>
        <v>30473.384999999998</v>
      </c>
      <c r="E80" s="5"/>
    </row>
    <row r="81" spans="1:5" s="55" customFormat="1" ht="13.5" customHeight="1" x14ac:dyDescent="0.2">
      <c r="A81" s="42">
        <v>1001</v>
      </c>
      <c r="B81" s="81" t="s">
        <v>147</v>
      </c>
      <c r="C81" s="43">
        <f>Ведом!F457</f>
        <v>1759.885</v>
      </c>
      <c r="D81" s="43">
        <v>0</v>
      </c>
      <c r="E81" s="5"/>
    </row>
    <row r="82" spans="1:5" s="55" customFormat="1" x14ac:dyDescent="0.2">
      <c r="A82" s="42">
        <v>1003</v>
      </c>
      <c r="B82" s="81" t="s">
        <v>115</v>
      </c>
      <c r="C82" s="43">
        <f>Ведом!F165</f>
        <v>4379.6679999999997</v>
      </c>
      <c r="D82" s="43">
        <f>Ведом!G165</f>
        <v>4341.82</v>
      </c>
      <c r="E82" s="5"/>
    </row>
    <row r="83" spans="1:5" s="55" customFormat="1" x14ac:dyDescent="0.2">
      <c r="A83" s="42">
        <v>1004</v>
      </c>
      <c r="B83" s="81" t="s">
        <v>120</v>
      </c>
      <c r="C83" s="43">
        <f>Ведом!F172+Ведом!F466</f>
        <v>25862.422999999999</v>
      </c>
      <c r="D83" s="43">
        <f>Ведом!G172+Ведом!G466</f>
        <v>25549.605</v>
      </c>
      <c r="E83" s="5"/>
    </row>
    <row r="84" spans="1:5" s="55" customFormat="1" hidden="1" x14ac:dyDescent="0.2">
      <c r="A84" s="42">
        <v>1004</v>
      </c>
      <c r="B84" s="81" t="s">
        <v>90</v>
      </c>
      <c r="C84" s="43">
        <v>0</v>
      </c>
      <c r="D84" s="43">
        <v>0</v>
      </c>
      <c r="E84" s="5"/>
    </row>
    <row r="85" spans="1:5" s="55" customFormat="1" hidden="1" x14ac:dyDescent="0.2">
      <c r="A85" s="42">
        <v>1004</v>
      </c>
      <c r="B85" s="81" t="s">
        <v>90</v>
      </c>
      <c r="C85" s="43">
        <v>0</v>
      </c>
      <c r="D85" s="43">
        <v>0</v>
      </c>
      <c r="E85" s="5"/>
    </row>
    <row r="86" spans="1:5" s="55" customFormat="1" hidden="1" x14ac:dyDescent="0.2">
      <c r="A86" s="42">
        <v>1004</v>
      </c>
      <c r="B86" s="81" t="s">
        <v>90</v>
      </c>
      <c r="C86" s="43">
        <v>0</v>
      </c>
      <c r="D86" s="43">
        <v>0</v>
      </c>
      <c r="E86" s="5"/>
    </row>
    <row r="87" spans="1:5" s="55" customFormat="1" hidden="1" x14ac:dyDescent="0.2">
      <c r="A87" s="42">
        <v>1004</v>
      </c>
      <c r="B87" s="81" t="s">
        <v>116</v>
      </c>
      <c r="C87" s="43">
        <v>0</v>
      </c>
      <c r="D87" s="43">
        <v>0</v>
      </c>
      <c r="E87" s="5"/>
    </row>
    <row r="88" spans="1:5" s="55" customFormat="1" hidden="1" x14ac:dyDescent="0.2">
      <c r="A88" s="42">
        <v>1004</v>
      </c>
      <c r="B88" s="81" t="s">
        <v>116</v>
      </c>
      <c r="C88" s="43">
        <v>0</v>
      </c>
      <c r="D88" s="43">
        <v>0</v>
      </c>
      <c r="E88" s="5"/>
    </row>
    <row r="89" spans="1:5" s="55" customFormat="1" hidden="1" x14ac:dyDescent="0.2">
      <c r="A89" s="42">
        <v>1004</v>
      </c>
      <c r="B89" s="81" t="s">
        <v>116</v>
      </c>
      <c r="C89" s="43">
        <v>0</v>
      </c>
      <c r="D89" s="43">
        <v>0</v>
      </c>
      <c r="E89" s="5"/>
    </row>
    <row r="90" spans="1:5" s="55" customFormat="1" ht="38.25" hidden="1" x14ac:dyDescent="0.2">
      <c r="A90" s="42">
        <v>1004</v>
      </c>
      <c r="B90" s="81" t="s">
        <v>121</v>
      </c>
      <c r="C90" s="43">
        <v>0</v>
      </c>
      <c r="D90" s="43">
        <v>0</v>
      </c>
      <c r="E90" s="5"/>
    </row>
    <row r="91" spans="1:5" s="55" customFormat="1" ht="38.25" hidden="1" x14ac:dyDescent="0.2">
      <c r="A91" s="42">
        <v>1004</v>
      </c>
      <c r="B91" s="81" t="s">
        <v>121</v>
      </c>
      <c r="C91" s="43">
        <v>0</v>
      </c>
      <c r="D91" s="43">
        <v>0</v>
      </c>
      <c r="E91" s="5"/>
    </row>
    <row r="92" spans="1:5" s="55" customFormat="1" hidden="1" x14ac:dyDescent="0.2">
      <c r="A92" s="42">
        <v>1004</v>
      </c>
      <c r="B92" s="81" t="s">
        <v>122</v>
      </c>
      <c r="C92" s="43">
        <v>0</v>
      </c>
      <c r="D92" s="43">
        <v>0</v>
      </c>
      <c r="E92" s="5"/>
    </row>
    <row r="93" spans="1:5" s="55" customFormat="1" hidden="1" x14ac:dyDescent="0.2">
      <c r="A93" s="42">
        <v>1004</v>
      </c>
      <c r="B93" s="81" t="s">
        <v>123</v>
      </c>
      <c r="C93" s="43">
        <v>0</v>
      </c>
      <c r="D93" s="43">
        <v>0</v>
      </c>
      <c r="E93" s="5"/>
    </row>
    <row r="94" spans="1:5" s="55" customFormat="1" ht="25.5" hidden="1" x14ac:dyDescent="0.2">
      <c r="A94" s="42">
        <v>1004</v>
      </c>
      <c r="B94" s="81" t="s">
        <v>78</v>
      </c>
      <c r="C94" s="43">
        <v>0</v>
      </c>
      <c r="D94" s="43">
        <v>0</v>
      </c>
      <c r="E94" s="5"/>
    </row>
    <row r="95" spans="1:5" s="55" customFormat="1" hidden="1" x14ac:dyDescent="0.2">
      <c r="A95" s="42">
        <v>1004</v>
      </c>
      <c r="B95" s="81" t="s">
        <v>91</v>
      </c>
      <c r="C95" s="43">
        <v>0</v>
      </c>
      <c r="D95" s="43">
        <v>0</v>
      </c>
      <c r="E95" s="5"/>
    </row>
    <row r="96" spans="1:5" s="55" customFormat="1" hidden="1" x14ac:dyDescent="0.2">
      <c r="A96" s="42">
        <v>1004</v>
      </c>
      <c r="B96" s="81" t="s">
        <v>91</v>
      </c>
      <c r="C96" s="43">
        <v>0</v>
      </c>
      <c r="D96" s="43">
        <v>0</v>
      </c>
      <c r="E96" s="5"/>
    </row>
    <row r="97" spans="1:5" s="55" customFormat="1" ht="51" hidden="1" x14ac:dyDescent="0.2">
      <c r="A97" s="42">
        <v>1004</v>
      </c>
      <c r="B97" s="81" t="s">
        <v>124</v>
      </c>
      <c r="C97" s="43">
        <v>0</v>
      </c>
      <c r="D97" s="43">
        <v>0</v>
      </c>
      <c r="E97" s="5"/>
    </row>
    <row r="98" spans="1:5" s="55" customFormat="1" ht="51" hidden="1" x14ac:dyDescent="0.2">
      <c r="A98" s="42">
        <v>1004</v>
      </c>
      <c r="B98" s="81" t="s">
        <v>124</v>
      </c>
      <c r="C98" s="43">
        <v>0</v>
      </c>
      <c r="D98" s="43">
        <v>0</v>
      </c>
      <c r="E98" s="5"/>
    </row>
    <row r="99" spans="1:5" s="55" customFormat="1" hidden="1" x14ac:dyDescent="0.2">
      <c r="A99" s="42">
        <v>1004</v>
      </c>
      <c r="B99" s="81" t="s">
        <v>122</v>
      </c>
      <c r="C99" s="43">
        <v>0</v>
      </c>
      <c r="D99" s="43">
        <v>0</v>
      </c>
      <c r="E99" s="5"/>
    </row>
    <row r="100" spans="1:5" s="55" customFormat="1" hidden="1" x14ac:dyDescent="0.2">
      <c r="A100" s="42">
        <v>1004</v>
      </c>
      <c r="B100" s="81" t="s">
        <v>123</v>
      </c>
      <c r="C100" s="43">
        <v>0</v>
      </c>
      <c r="D100" s="43">
        <v>0</v>
      </c>
      <c r="E100" s="5"/>
    </row>
    <row r="101" spans="1:5" s="55" customFormat="1" hidden="1" x14ac:dyDescent="0.2">
      <c r="A101" s="42" t="s">
        <v>161</v>
      </c>
      <c r="B101" s="81" t="s">
        <v>90</v>
      </c>
      <c r="C101" s="43" t="e">
        <f t="shared" ref="C101:D103" si="2">C102</f>
        <v>#REF!</v>
      </c>
      <c r="D101" s="43" t="e">
        <f t="shared" si="2"/>
        <v>#REF!</v>
      </c>
      <c r="E101" s="5"/>
    </row>
    <row r="102" spans="1:5" s="55" customFormat="1" ht="25.5" hidden="1" x14ac:dyDescent="0.2">
      <c r="A102" s="42" t="s">
        <v>161</v>
      </c>
      <c r="B102" s="81" t="s">
        <v>169</v>
      </c>
      <c r="C102" s="43" t="e">
        <f>C103+C107</f>
        <v>#REF!</v>
      </c>
      <c r="D102" s="43" t="e">
        <f>D103+D107</f>
        <v>#REF!</v>
      </c>
      <c r="E102" s="5"/>
    </row>
    <row r="103" spans="1:5" s="55" customFormat="1" hidden="1" x14ac:dyDescent="0.2">
      <c r="A103" s="42" t="s">
        <v>161</v>
      </c>
      <c r="B103" s="81" t="s">
        <v>207</v>
      </c>
      <c r="C103" s="43" t="e">
        <f t="shared" si="2"/>
        <v>#REF!</v>
      </c>
      <c r="D103" s="43" t="e">
        <f t="shared" si="2"/>
        <v>#REF!</v>
      </c>
      <c r="E103" s="5"/>
    </row>
    <row r="104" spans="1:5" s="55" customFormat="1" ht="51" hidden="1" x14ac:dyDescent="0.2">
      <c r="A104" s="42">
        <v>1004</v>
      </c>
      <c r="B104" s="81" t="s">
        <v>209</v>
      </c>
      <c r="C104" s="43" t="e">
        <f>C105</f>
        <v>#REF!</v>
      </c>
      <c r="D104" s="43" t="e">
        <f>D105</f>
        <v>#REF!</v>
      </c>
      <c r="E104" s="5"/>
    </row>
    <row r="105" spans="1:5" s="55" customFormat="1" ht="25.5" hidden="1" x14ac:dyDescent="0.2">
      <c r="A105" s="42" t="s">
        <v>161</v>
      </c>
      <c r="B105" s="81" t="s">
        <v>172</v>
      </c>
      <c r="C105" s="43" t="e">
        <f>C106</f>
        <v>#REF!</v>
      </c>
      <c r="D105" s="43" t="e">
        <f>D106</f>
        <v>#REF!</v>
      </c>
      <c r="E105" s="5"/>
    </row>
    <row r="106" spans="1:5" s="55" customFormat="1" hidden="1" x14ac:dyDescent="0.2">
      <c r="A106" s="42" t="s">
        <v>161</v>
      </c>
      <c r="B106" s="81" t="s">
        <v>173</v>
      </c>
      <c r="C106" s="43" t="e">
        <f>Ведом!#REF!</f>
        <v>#REF!</v>
      </c>
      <c r="D106" s="43" t="e">
        <f>Ведом!#REF!</f>
        <v>#REF!</v>
      </c>
      <c r="E106" s="5"/>
    </row>
    <row r="107" spans="1:5" s="55" customFormat="1" ht="54" hidden="1" customHeight="1" x14ac:dyDescent="0.2">
      <c r="A107" s="42" t="s">
        <v>161</v>
      </c>
      <c r="B107" s="81" t="s">
        <v>165</v>
      </c>
      <c r="C107" s="43" t="e">
        <f t="shared" ref="C107:D109" si="3">C108</f>
        <v>#REF!</v>
      </c>
      <c r="D107" s="43" t="e">
        <f t="shared" si="3"/>
        <v>#REF!</v>
      </c>
      <c r="E107" s="5"/>
    </row>
    <row r="108" spans="1:5" s="55" customFormat="1" ht="38.25" hidden="1" x14ac:dyDescent="0.2">
      <c r="A108" s="42">
        <v>1004</v>
      </c>
      <c r="B108" s="81" t="s">
        <v>121</v>
      </c>
      <c r="C108" s="43" t="e">
        <f t="shared" si="3"/>
        <v>#REF!</v>
      </c>
      <c r="D108" s="43" t="e">
        <f t="shared" si="3"/>
        <v>#REF!</v>
      </c>
      <c r="E108" s="5"/>
    </row>
    <row r="109" spans="1:5" s="55" customFormat="1" ht="25.5" hidden="1" x14ac:dyDescent="0.2">
      <c r="A109" s="42" t="s">
        <v>161</v>
      </c>
      <c r="B109" s="81" t="s">
        <v>172</v>
      </c>
      <c r="C109" s="43" t="e">
        <f t="shared" si="3"/>
        <v>#REF!</v>
      </c>
      <c r="D109" s="43" t="e">
        <f t="shared" si="3"/>
        <v>#REF!</v>
      </c>
      <c r="E109" s="5"/>
    </row>
    <row r="110" spans="1:5" s="55" customFormat="1" ht="13.5" hidden="1" customHeight="1" x14ac:dyDescent="0.2">
      <c r="A110" s="42" t="s">
        <v>161</v>
      </c>
      <c r="B110" s="81" t="s">
        <v>173</v>
      </c>
      <c r="C110" s="43" t="e">
        <f>Ведом!#REF!</f>
        <v>#REF!</v>
      </c>
      <c r="D110" s="43" t="e">
        <f>Ведом!#REF!</f>
        <v>#REF!</v>
      </c>
      <c r="E110" s="5"/>
    </row>
    <row r="111" spans="1:5" s="55" customFormat="1" x14ac:dyDescent="0.2">
      <c r="A111" s="54">
        <f>Ведом!C179</f>
        <v>1006</v>
      </c>
      <c r="B111" s="81" t="s">
        <v>213</v>
      </c>
      <c r="C111" s="43">
        <f>Ведом!F179</f>
        <v>727.98699999999997</v>
      </c>
      <c r="D111" s="43">
        <f>Ведом!G179</f>
        <v>581.96</v>
      </c>
      <c r="E111" s="5"/>
    </row>
    <row r="112" spans="1:5" ht="38.25" hidden="1" x14ac:dyDescent="0.2">
      <c r="A112" s="54">
        <v>1006</v>
      </c>
      <c r="B112" s="81" t="s">
        <v>212</v>
      </c>
      <c r="C112" s="43">
        <f t="shared" ref="C112:D114" si="4">C113</f>
        <v>0</v>
      </c>
      <c r="D112" s="43">
        <f t="shared" si="4"/>
        <v>0</v>
      </c>
      <c r="E112" s="5"/>
    </row>
    <row r="113" spans="1:5" ht="25.5" hidden="1" x14ac:dyDescent="0.2">
      <c r="A113" s="54">
        <v>1006</v>
      </c>
      <c r="B113" s="53" t="s">
        <v>211</v>
      </c>
      <c r="C113" s="43">
        <f t="shared" si="4"/>
        <v>0</v>
      </c>
      <c r="D113" s="43">
        <f t="shared" si="4"/>
        <v>0</v>
      </c>
      <c r="E113" s="5"/>
    </row>
    <row r="114" spans="1:5" ht="25.5" hidden="1" x14ac:dyDescent="0.2">
      <c r="A114" s="54">
        <v>1006</v>
      </c>
      <c r="B114" s="81" t="str">
        <f>Ведом!B185</f>
        <v>Предоставление субсидий бюджетным, автономным учреждениям и иным некоммерческим организациям</v>
      </c>
      <c r="C114" s="43">
        <f t="shared" si="4"/>
        <v>0</v>
      </c>
      <c r="D114" s="43">
        <f t="shared" si="4"/>
        <v>0</v>
      </c>
      <c r="E114" s="5"/>
    </row>
    <row r="115" spans="1:5" hidden="1" x14ac:dyDescent="0.2">
      <c r="A115" s="54">
        <f>Ведом!C186</f>
        <v>1006</v>
      </c>
      <c r="B115" s="81" t="str">
        <f>Ведом!B186</f>
        <v>Субсидии автономным учреждениям</v>
      </c>
      <c r="C115" s="43">
        <f>Ведом!F186</f>
        <v>0</v>
      </c>
      <c r="D115" s="43">
        <f>Ведом!G186</f>
        <v>0</v>
      </c>
      <c r="E115" s="5"/>
    </row>
    <row r="116" spans="1:5" ht="63.75" hidden="1" x14ac:dyDescent="0.2">
      <c r="A116" s="54">
        <v>1006</v>
      </c>
      <c r="B116" s="81" t="s">
        <v>104</v>
      </c>
      <c r="C116" s="43">
        <f>C117</f>
        <v>0</v>
      </c>
      <c r="D116" s="43"/>
      <c r="E116" s="5"/>
    </row>
    <row r="117" spans="1:5" ht="25.5" hidden="1" x14ac:dyDescent="0.2">
      <c r="A117" s="54">
        <v>1006</v>
      </c>
      <c r="B117" s="81" t="s">
        <v>216</v>
      </c>
      <c r="C117" s="43">
        <f>C118</f>
        <v>0</v>
      </c>
      <c r="D117" s="43"/>
      <c r="E117" s="5"/>
    </row>
    <row r="118" spans="1:5" ht="25.5" hidden="1" x14ac:dyDescent="0.2">
      <c r="A118" s="54">
        <v>1006</v>
      </c>
      <c r="B118" s="81" t="s">
        <v>98</v>
      </c>
      <c r="C118" s="43">
        <f>C119</f>
        <v>0</v>
      </c>
      <c r="D118" s="43"/>
      <c r="E118" s="5"/>
    </row>
    <row r="119" spans="1:5" hidden="1" x14ac:dyDescent="0.2">
      <c r="A119" s="54">
        <v>1006</v>
      </c>
      <c r="B119" s="81" t="s">
        <v>99</v>
      </c>
      <c r="C119" s="43">
        <f>Ведом!F190</f>
        <v>0</v>
      </c>
      <c r="D119" s="43"/>
      <c r="E119" s="5"/>
    </row>
    <row r="120" spans="1:5" x14ac:dyDescent="0.2">
      <c r="A120" s="38" t="s">
        <v>38</v>
      </c>
      <c r="B120" s="80" t="s">
        <v>125</v>
      </c>
      <c r="C120" s="41">
        <f>C121</f>
        <v>4250.9340000000002</v>
      </c>
      <c r="D120" s="41">
        <f>D121</f>
        <v>0</v>
      </c>
      <c r="E120" s="5"/>
    </row>
    <row r="121" spans="1:5" s="55" customFormat="1" x14ac:dyDescent="0.2">
      <c r="A121" s="42">
        <v>1101</v>
      </c>
      <c r="B121" s="81" t="s">
        <v>126</v>
      </c>
      <c r="C121" s="43">
        <f>Ведом!F191</f>
        <v>4250.9340000000002</v>
      </c>
      <c r="D121" s="43">
        <f>Ведом!G191</f>
        <v>0</v>
      </c>
      <c r="E121" s="5"/>
    </row>
    <row r="122" spans="1:5" ht="56.25" hidden="1" customHeight="1" x14ac:dyDescent="0.2">
      <c r="A122" s="42">
        <v>1101</v>
      </c>
      <c r="B122" s="81" t="s">
        <v>174</v>
      </c>
      <c r="C122" s="43">
        <f t="shared" ref="C122:D125" si="5">C123</f>
        <v>2617.2919999999999</v>
      </c>
      <c r="D122" s="43">
        <f t="shared" si="5"/>
        <v>0</v>
      </c>
      <c r="E122" s="5"/>
    </row>
    <row r="123" spans="1:5" ht="38.25" hidden="1" x14ac:dyDescent="0.2">
      <c r="A123" s="42">
        <v>1101</v>
      </c>
      <c r="B123" s="81" t="s">
        <v>110</v>
      </c>
      <c r="C123" s="43">
        <f>C124</f>
        <v>2617.2919999999999</v>
      </c>
      <c r="D123" s="43">
        <f>D124</f>
        <v>0</v>
      </c>
      <c r="E123" s="5"/>
    </row>
    <row r="124" spans="1:5" ht="38.25" hidden="1" x14ac:dyDescent="0.2">
      <c r="A124" s="42">
        <v>1101</v>
      </c>
      <c r="B124" s="81" t="s">
        <v>111</v>
      </c>
      <c r="C124" s="43">
        <f>C125</f>
        <v>2617.2919999999999</v>
      </c>
      <c r="D124" s="43">
        <f>D125</f>
        <v>0</v>
      </c>
      <c r="E124" s="5"/>
    </row>
    <row r="125" spans="1:5" ht="25.5" hidden="1" x14ac:dyDescent="0.2">
      <c r="A125" s="42">
        <v>1101</v>
      </c>
      <c r="B125" s="81" t="s">
        <v>98</v>
      </c>
      <c r="C125" s="43">
        <f t="shared" si="5"/>
        <v>2617.2919999999999</v>
      </c>
      <c r="D125" s="43">
        <f t="shared" si="5"/>
        <v>0</v>
      </c>
      <c r="E125" s="5"/>
    </row>
    <row r="126" spans="1:5" ht="15" hidden="1" customHeight="1" x14ac:dyDescent="0.2">
      <c r="A126" s="42">
        <v>1101</v>
      </c>
      <c r="B126" s="81" t="s">
        <v>99</v>
      </c>
      <c r="C126" s="43">
        <f>Ведом!F204</f>
        <v>2617.2919999999999</v>
      </c>
      <c r="D126" s="43">
        <f>Ведом!G204</f>
        <v>0</v>
      </c>
      <c r="E126" s="5"/>
    </row>
    <row r="127" spans="1:5" ht="1.1499999999999999" hidden="1" customHeight="1" x14ac:dyDescent="0.2">
      <c r="A127" s="42">
        <v>1101</v>
      </c>
      <c r="B127" s="81" t="s">
        <v>187</v>
      </c>
      <c r="C127" s="43">
        <f>C128+C132</f>
        <v>0</v>
      </c>
      <c r="D127" s="43">
        <f>D128+D132</f>
        <v>0</v>
      </c>
      <c r="E127" s="5"/>
    </row>
    <row r="128" spans="1:5" ht="63.75" hidden="1" x14ac:dyDescent="0.2">
      <c r="A128" s="42">
        <v>1101</v>
      </c>
      <c r="B128" s="81" t="s">
        <v>104</v>
      </c>
      <c r="C128" s="43">
        <f>C129</f>
        <v>0</v>
      </c>
      <c r="D128" s="43"/>
      <c r="E128" s="5"/>
    </row>
    <row r="129" spans="1:5" ht="38.25" hidden="1" x14ac:dyDescent="0.2">
      <c r="A129" s="42">
        <v>1101</v>
      </c>
      <c r="B129" s="81" t="s">
        <v>202</v>
      </c>
      <c r="C129" s="43">
        <f>C130</f>
        <v>0</v>
      </c>
      <c r="D129" s="43"/>
      <c r="E129" s="5"/>
    </row>
    <row r="130" spans="1:5" hidden="1" x14ac:dyDescent="0.2">
      <c r="A130" s="42">
        <v>1101</v>
      </c>
      <c r="B130" s="81" t="s">
        <v>122</v>
      </c>
      <c r="C130" s="43">
        <f>C131</f>
        <v>0</v>
      </c>
      <c r="D130" s="43"/>
      <c r="E130" s="5"/>
    </row>
    <row r="131" spans="1:5" hidden="1" x14ac:dyDescent="0.2">
      <c r="A131" s="42">
        <v>1101</v>
      </c>
      <c r="B131" s="81" t="s">
        <v>123</v>
      </c>
      <c r="C131" s="43">
        <f>Ведом!F479</f>
        <v>0</v>
      </c>
      <c r="D131" s="43"/>
      <c r="E131" s="5"/>
    </row>
    <row r="132" spans="1:5" ht="25.5" hidden="1" x14ac:dyDescent="0.2">
      <c r="A132" s="42">
        <v>1101</v>
      </c>
      <c r="B132" s="81" t="s">
        <v>204</v>
      </c>
      <c r="C132" s="43">
        <f>C133</f>
        <v>0</v>
      </c>
      <c r="D132" s="43">
        <f>D133</f>
        <v>0</v>
      </c>
      <c r="E132" s="5"/>
    </row>
    <row r="133" spans="1:5" hidden="1" x14ac:dyDescent="0.2">
      <c r="A133" s="42">
        <v>1101</v>
      </c>
      <c r="B133" s="81" t="s">
        <v>122</v>
      </c>
      <c r="C133" s="43">
        <f>C134</f>
        <v>0</v>
      </c>
      <c r="D133" s="43">
        <f>D134</f>
        <v>0</v>
      </c>
      <c r="E133" s="5"/>
    </row>
    <row r="134" spans="1:5" hidden="1" x14ac:dyDescent="0.2">
      <c r="A134" s="42">
        <v>1101</v>
      </c>
      <c r="B134" s="81" t="s">
        <v>123</v>
      </c>
      <c r="C134" s="43">
        <f>Ведом!F482</f>
        <v>0</v>
      </c>
      <c r="D134" s="43">
        <f>Ведом!G482</f>
        <v>0</v>
      </c>
      <c r="E134" s="5"/>
    </row>
    <row r="135" spans="1:5" x14ac:dyDescent="0.2">
      <c r="A135" s="38">
        <v>1200</v>
      </c>
      <c r="B135" s="80" t="s">
        <v>150</v>
      </c>
      <c r="C135" s="41">
        <f>C136</f>
        <v>2777.759</v>
      </c>
      <c r="D135" s="41">
        <v>0</v>
      </c>
      <c r="E135" s="5"/>
    </row>
    <row r="136" spans="1:5" s="55" customFormat="1" x14ac:dyDescent="0.2">
      <c r="A136" s="42">
        <v>1202</v>
      </c>
      <c r="B136" s="81" t="s">
        <v>151</v>
      </c>
      <c r="C136" s="43">
        <f>Ведом!F483</f>
        <v>2777.759</v>
      </c>
      <c r="D136" s="43">
        <f>Ведом!G483</f>
        <v>0</v>
      </c>
      <c r="E136" s="5"/>
    </row>
    <row r="137" spans="1:5" x14ac:dyDescent="0.2">
      <c r="A137" s="38" t="s">
        <v>16</v>
      </c>
      <c r="B137" s="80" t="s">
        <v>238</v>
      </c>
      <c r="C137" s="41">
        <f>C138</f>
        <v>1520</v>
      </c>
      <c r="D137" s="41">
        <v>0</v>
      </c>
      <c r="E137" s="5"/>
    </row>
    <row r="138" spans="1:5" s="55" customFormat="1" x14ac:dyDescent="0.2">
      <c r="A138" s="42">
        <v>1301</v>
      </c>
      <c r="B138" s="81" t="s">
        <v>232</v>
      </c>
      <c r="C138" s="43">
        <f>Ведом!F55</f>
        <v>1520</v>
      </c>
      <c r="D138" s="43">
        <v>0</v>
      </c>
      <c r="E138" s="5"/>
    </row>
    <row r="139" spans="1:5" ht="25.5" x14ac:dyDescent="0.2">
      <c r="A139" s="38" t="s">
        <v>18</v>
      </c>
      <c r="B139" s="80" t="s">
        <v>239</v>
      </c>
      <c r="C139" s="41">
        <f>C140+C141</f>
        <v>44112.392999999996</v>
      </c>
      <c r="D139" s="41">
        <f>D140+D141</f>
        <v>363</v>
      </c>
      <c r="E139" s="5"/>
    </row>
    <row r="140" spans="1:5" s="55" customFormat="1" ht="25.5" x14ac:dyDescent="0.2">
      <c r="A140" s="42">
        <v>1401</v>
      </c>
      <c r="B140" s="81" t="s">
        <v>87</v>
      </c>
      <c r="C140" s="43">
        <f>Ведом!F62</f>
        <v>24888</v>
      </c>
      <c r="D140" s="43">
        <f>Ведом!G62</f>
        <v>363</v>
      </c>
      <c r="E140" s="5"/>
    </row>
    <row r="141" spans="1:5" s="55" customFormat="1" x14ac:dyDescent="0.2">
      <c r="A141" s="42">
        <v>1403</v>
      </c>
      <c r="B141" s="81" t="s">
        <v>231</v>
      </c>
      <c r="C141" s="43">
        <f>Ведом!F68</f>
        <v>19224.393</v>
      </c>
      <c r="D141" s="43">
        <f>Ведом!G68</f>
        <v>0</v>
      </c>
      <c r="E141" s="5"/>
    </row>
    <row r="142" spans="1:5" ht="12.75" customHeight="1" x14ac:dyDescent="0.2">
      <c r="A142" s="183" t="s">
        <v>8</v>
      </c>
      <c r="B142" s="184"/>
      <c r="C142" s="41">
        <f>C15+C36+C41+C64+C66+C78+C80+C120+C135+C137+C139</f>
        <v>324144.55800000002</v>
      </c>
      <c r="D142" s="41">
        <f>D15+D36+D41+D64+D66+D78+D80+D120+D135+D137+D139</f>
        <v>54864.664000000004</v>
      </c>
      <c r="E142" s="5" t="s">
        <v>279</v>
      </c>
    </row>
    <row r="143" spans="1:5" hidden="1" x14ac:dyDescent="0.2">
      <c r="A143" s="42">
        <v>0</v>
      </c>
      <c r="B143" s="81" t="s">
        <v>154</v>
      </c>
      <c r="C143" s="43">
        <v>0</v>
      </c>
      <c r="D143" s="43">
        <v>0</v>
      </c>
      <c r="E143" s="5"/>
    </row>
    <row r="144" spans="1:5" hidden="1" x14ac:dyDescent="0.2">
      <c r="A144" s="42">
        <v>0</v>
      </c>
      <c r="B144" s="81" t="s">
        <v>154</v>
      </c>
      <c r="C144" s="43">
        <v>0</v>
      </c>
      <c r="D144" s="43">
        <v>0</v>
      </c>
      <c r="E144" s="5"/>
    </row>
    <row r="145" spans="1:11" hidden="1" x14ac:dyDescent="0.2">
      <c r="A145" s="42">
        <v>0</v>
      </c>
      <c r="B145" s="81" t="s">
        <v>154</v>
      </c>
      <c r="C145" s="43">
        <v>0</v>
      </c>
      <c r="D145" s="43">
        <v>0</v>
      </c>
      <c r="E145" s="5"/>
    </row>
    <row r="146" spans="1:11" hidden="1" x14ac:dyDescent="0.2">
      <c r="A146" s="42">
        <v>0</v>
      </c>
      <c r="B146" s="81" t="s">
        <v>154</v>
      </c>
      <c r="C146" s="43">
        <v>0</v>
      </c>
      <c r="D146" s="43">
        <v>0</v>
      </c>
      <c r="E146" s="5"/>
    </row>
    <row r="147" spans="1:11" hidden="1" x14ac:dyDescent="0.2">
      <c r="A147" s="42">
        <v>0</v>
      </c>
      <c r="B147" s="81" t="s">
        <v>154</v>
      </c>
      <c r="C147" s="43">
        <v>0</v>
      </c>
      <c r="D147" s="43">
        <v>0</v>
      </c>
      <c r="E147" s="5"/>
    </row>
    <row r="148" spans="1:11" hidden="1" x14ac:dyDescent="0.2">
      <c r="A148" s="42">
        <v>0</v>
      </c>
      <c r="B148" s="81" t="s">
        <v>154</v>
      </c>
      <c r="C148" s="43">
        <v>0</v>
      </c>
      <c r="D148" s="43">
        <v>0</v>
      </c>
      <c r="E148" s="5"/>
    </row>
    <row r="149" spans="1:11" hidden="1" x14ac:dyDescent="0.2">
      <c r="A149" s="42">
        <v>0</v>
      </c>
      <c r="B149" s="81" t="s">
        <v>154</v>
      </c>
      <c r="C149" s="43">
        <v>0</v>
      </c>
      <c r="D149" s="43">
        <v>0</v>
      </c>
      <c r="E149" s="5"/>
    </row>
    <row r="150" spans="1:11" hidden="1" x14ac:dyDescent="0.2">
      <c r="A150" s="42">
        <v>0</v>
      </c>
      <c r="B150" s="81" t="s">
        <v>154</v>
      </c>
      <c r="C150" s="43">
        <v>0</v>
      </c>
      <c r="D150" s="43">
        <v>0</v>
      </c>
      <c r="E150" s="5"/>
    </row>
    <row r="151" spans="1:11" hidden="1" x14ac:dyDescent="0.2">
      <c r="A151" s="42">
        <v>0</v>
      </c>
      <c r="B151" s="81" t="s">
        <v>154</v>
      </c>
      <c r="C151" s="43">
        <v>0</v>
      </c>
      <c r="D151" s="43">
        <v>0</v>
      </c>
      <c r="E151" s="5"/>
    </row>
    <row r="152" spans="1:11" hidden="1" x14ac:dyDescent="0.2">
      <c r="A152" s="42">
        <v>0</v>
      </c>
      <c r="B152" s="81" t="s">
        <v>154</v>
      </c>
      <c r="C152" s="43">
        <v>0</v>
      </c>
      <c r="D152" s="43">
        <v>0</v>
      </c>
      <c r="E152" s="5"/>
    </row>
    <row r="153" spans="1:11" hidden="1" x14ac:dyDescent="0.2">
      <c r="A153" s="42">
        <v>0</v>
      </c>
      <c r="B153" s="81" t="s">
        <v>154</v>
      </c>
      <c r="C153" s="43">
        <v>0</v>
      </c>
      <c r="D153" s="43">
        <v>0</v>
      </c>
      <c r="E153" s="5"/>
    </row>
    <row r="154" spans="1:11" x14ac:dyDescent="0.2">
      <c r="C154" s="75"/>
    </row>
    <row r="156" spans="1:11" s="13" customFormat="1" ht="71.650000000000006" customHeight="1" x14ac:dyDescent="0.2">
      <c r="A156" s="44"/>
      <c r="B156" s="84"/>
      <c r="C156" s="45"/>
      <c r="D156" s="46"/>
      <c r="G156" s="6"/>
      <c r="K156" s="6"/>
    </row>
    <row r="157" spans="1:11" s="13" customFormat="1" x14ac:dyDescent="0.2">
      <c r="A157" s="44"/>
      <c r="B157" s="84"/>
      <c r="C157" s="45"/>
      <c r="D157" s="46"/>
      <c r="G157" s="6"/>
      <c r="K157" s="6"/>
    </row>
    <row r="158" spans="1:11" s="13" customFormat="1" x14ac:dyDescent="0.2">
      <c r="A158" s="44"/>
      <c r="B158" s="84"/>
      <c r="C158" s="45"/>
      <c r="D158" s="46"/>
      <c r="G158" s="6"/>
    </row>
    <row r="159" spans="1:11" s="13" customFormat="1" x14ac:dyDescent="0.2">
      <c r="A159" s="44"/>
      <c r="B159" s="84"/>
      <c r="C159" s="45"/>
      <c r="D159" s="46"/>
      <c r="G159" s="6"/>
    </row>
    <row r="160" spans="1:11" s="13" customFormat="1" x14ac:dyDescent="0.2">
      <c r="A160" s="44"/>
      <c r="B160" s="84"/>
      <c r="C160" s="45"/>
      <c r="D160" s="46"/>
    </row>
    <row r="161" spans="2:11" x14ac:dyDescent="0.2">
      <c r="B161" s="85"/>
      <c r="G161" s="13"/>
      <c r="K161" s="13"/>
    </row>
    <row r="162" spans="2:11" x14ac:dyDescent="0.2">
      <c r="B162" s="85"/>
      <c r="G162" s="13"/>
      <c r="K162" s="13"/>
    </row>
    <row r="163" spans="2:11" x14ac:dyDescent="0.2">
      <c r="B163" s="85"/>
      <c r="G163" s="13"/>
    </row>
    <row r="164" spans="2:11" x14ac:dyDescent="0.2">
      <c r="G164" s="13"/>
    </row>
  </sheetData>
  <sheetProtection selectLockedCells="1" selectUnlockedCells="1"/>
  <mergeCells count="6">
    <mergeCell ref="A1:E1"/>
    <mergeCell ref="A142:B142"/>
    <mergeCell ref="A9:D9"/>
    <mergeCell ref="A11:A13"/>
    <mergeCell ref="B11:B13"/>
    <mergeCell ref="C11:D12"/>
  </mergeCells>
  <pageMargins left="0.78740157480314965" right="0.39370078740157483" top="0.59055118110236227" bottom="0.59055118110236227" header="0" footer="0"/>
  <pageSetup paperSize="9" scale="88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2</xdr:row>
                <xdr:rowOff>0</xdr:rowOff>
              </from>
              <to>
                <xdr:col>28</xdr:col>
                <xdr:colOff>590550</xdr:colOff>
                <xdr:row>3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33"/>
  <sheetViews>
    <sheetView view="pageBreakPreview" topLeftCell="A8" zoomScaleSheetLayoutView="100" workbookViewId="0">
      <selection activeCell="M16" sqref="M16"/>
    </sheetView>
  </sheetViews>
  <sheetFormatPr defaultColWidth="9.140625" defaultRowHeight="12.75" x14ac:dyDescent="0.2"/>
  <cols>
    <col min="1" max="1" width="82.140625" style="29" customWidth="1"/>
    <col min="2" max="2" width="14.85546875" style="29" customWidth="1"/>
    <col min="3" max="3" width="11" style="29" customWidth="1"/>
    <col min="4" max="4" width="12.28515625" style="199" customWidth="1"/>
    <col min="5" max="5" width="14.7109375" style="30" customWidth="1"/>
    <col min="6" max="6" width="2" style="7" customWidth="1"/>
    <col min="7" max="7" width="14.7109375" style="7" customWidth="1"/>
    <col min="8" max="16384" width="9.140625" style="7"/>
  </cols>
  <sheetData>
    <row r="1" spans="1:7" x14ac:dyDescent="0.2">
      <c r="A1" s="192" t="s">
        <v>284</v>
      </c>
      <c r="B1" s="192"/>
      <c r="C1" s="192"/>
      <c r="D1" s="192"/>
      <c r="E1" s="192"/>
      <c r="F1" s="192"/>
    </row>
    <row r="2" spans="1:7" s="8" customFormat="1" ht="14.25" x14ac:dyDescent="0.2">
      <c r="A2" s="23"/>
      <c r="B2" s="23"/>
      <c r="C2" s="23"/>
      <c r="D2" s="23"/>
      <c r="E2" s="23" t="s">
        <v>281</v>
      </c>
    </row>
    <row r="3" spans="1:7" s="1" customFormat="1" ht="14.25" x14ac:dyDescent="0.2">
      <c r="A3" s="23"/>
      <c r="B3" s="23"/>
      <c r="C3" s="23"/>
      <c r="D3" s="23"/>
      <c r="E3" s="24" t="s">
        <v>0</v>
      </c>
      <c r="F3" s="3"/>
      <c r="G3" s="2"/>
    </row>
    <row r="4" spans="1:7" s="1" customFormat="1" ht="14.25" x14ac:dyDescent="0.2">
      <c r="A4" s="23"/>
      <c r="B4" s="23"/>
      <c r="C4" s="23"/>
      <c r="D4" s="23"/>
      <c r="E4" s="24" t="s">
        <v>160</v>
      </c>
      <c r="F4" s="3"/>
      <c r="G4" s="2"/>
    </row>
    <row r="5" spans="1:7" s="1" customFormat="1" ht="14.25" x14ac:dyDescent="0.2">
      <c r="A5" s="23"/>
      <c r="B5" s="23"/>
      <c r="C5" s="23"/>
      <c r="D5" s="23"/>
      <c r="E5" s="24" t="s">
        <v>159</v>
      </c>
      <c r="F5" s="3"/>
      <c r="G5" s="2"/>
    </row>
    <row r="6" spans="1:7" s="1" customFormat="1" ht="14.25" x14ac:dyDescent="0.2">
      <c r="A6" s="22"/>
      <c r="B6" s="22"/>
      <c r="C6" s="22"/>
      <c r="D6" s="22"/>
      <c r="E6" s="146" t="s">
        <v>248</v>
      </c>
      <c r="F6" s="3"/>
      <c r="G6" s="2"/>
    </row>
    <row r="7" spans="1:7" s="1" customFormat="1" ht="8.65" customHeight="1" x14ac:dyDescent="0.2">
      <c r="A7" s="129"/>
      <c r="B7" s="146"/>
      <c r="C7" s="146"/>
      <c r="D7" s="166"/>
      <c r="E7" s="146"/>
      <c r="F7" s="3"/>
      <c r="G7" s="2"/>
    </row>
    <row r="8" spans="1:7" s="8" customFormat="1" ht="28.15" customHeight="1" x14ac:dyDescent="0.2">
      <c r="A8" s="193" t="s">
        <v>247</v>
      </c>
      <c r="B8" s="193"/>
      <c r="C8" s="193"/>
      <c r="D8" s="193"/>
      <c r="E8" s="193"/>
    </row>
    <row r="9" spans="1:7" s="8" customFormat="1" ht="14.25" x14ac:dyDescent="0.2">
      <c r="A9" s="25"/>
      <c r="B9" s="92"/>
      <c r="C9" s="92"/>
      <c r="D9" s="92"/>
      <c r="E9" s="22"/>
    </row>
    <row r="10" spans="1:7" s="8" customFormat="1" ht="14.25" customHeight="1" x14ac:dyDescent="0.2">
      <c r="A10" s="180" t="s">
        <v>10</v>
      </c>
      <c r="B10" s="196" t="s">
        <v>4</v>
      </c>
      <c r="C10" s="196" t="s">
        <v>5</v>
      </c>
      <c r="D10" s="194" t="s">
        <v>228</v>
      </c>
      <c r="E10" s="195"/>
    </row>
    <row r="11" spans="1:7" s="8" customFormat="1" ht="114" customHeight="1" x14ac:dyDescent="0.2">
      <c r="A11" s="180"/>
      <c r="B11" s="197"/>
      <c r="C11" s="197"/>
      <c r="D11" s="167" t="s">
        <v>6</v>
      </c>
      <c r="E11" s="26" t="s">
        <v>243</v>
      </c>
    </row>
    <row r="12" spans="1:7" ht="25.5" x14ac:dyDescent="0.2">
      <c r="A12" s="68" t="s">
        <v>249</v>
      </c>
      <c r="B12" s="68" t="str">
        <f>Ведом!D17</f>
        <v>0100000000</v>
      </c>
      <c r="C12" s="68"/>
      <c r="D12" s="69">
        <f>D13+D15+D22+D17+D20</f>
        <v>61121.701000000001</v>
      </c>
      <c r="E12" s="69">
        <f>E13+E15+E22+E17+E20</f>
        <v>363</v>
      </c>
      <c r="F12" s="67"/>
      <c r="G12" s="67"/>
    </row>
    <row r="13" spans="1:7" ht="38.25" x14ac:dyDescent="0.2">
      <c r="A13" s="12" t="s">
        <v>69</v>
      </c>
      <c r="B13" s="12" t="s">
        <v>12</v>
      </c>
      <c r="C13" s="12">
        <v>100</v>
      </c>
      <c r="D13" s="58">
        <f>D14</f>
        <v>13657.451999999999</v>
      </c>
      <c r="E13" s="58">
        <f>E14</f>
        <v>0</v>
      </c>
    </row>
    <row r="14" spans="1:7" x14ac:dyDescent="0.2">
      <c r="A14" s="12" t="s">
        <v>131</v>
      </c>
      <c r="B14" s="12" t="s">
        <v>12</v>
      </c>
      <c r="C14" s="12">
        <v>110</v>
      </c>
      <c r="D14" s="58">
        <f>Ведом!F23+Ведом!F37</f>
        <v>13657.451999999999</v>
      </c>
      <c r="E14" s="58">
        <f>Ведом!G23+Ведом!G37</f>
        <v>0</v>
      </c>
    </row>
    <row r="15" spans="1:7" x14ac:dyDescent="0.2">
      <c r="A15" s="52" t="s">
        <v>71</v>
      </c>
      <c r="B15" s="12" t="s">
        <v>12</v>
      </c>
      <c r="C15" s="12">
        <v>200</v>
      </c>
      <c r="D15" s="58">
        <f>D16</f>
        <v>910.0390000000001</v>
      </c>
      <c r="E15" s="58">
        <f>E16</f>
        <v>0</v>
      </c>
    </row>
    <row r="16" spans="1:7" x14ac:dyDescent="0.2">
      <c r="A16" s="12" t="s">
        <v>72</v>
      </c>
      <c r="B16" s="12" t="s">
        <v>12</v>
      </c>
      <c r="C16" s="12">
        <v>240</v>
      </c>
      <c r="D16" s="58">
        <f>Ведом!F25+Ведом!F39+Ведом!F45</f>
        <v>910.0390000000001</v>
      </c>
      <c r="E16" s="58">
        <f>Ведом!G25+Ведом!G39+Ведом!G45</f>
        <v>0</v>
      </c>
    </row>
    <row r="17" spans="1:7" x14ac:dyDescent="0.2">
      <c r="A17" s="12" t="s">
        <v>81</v>
      </c>
      <c r="B17" s="12" t="s">
        <v>12</v>
      </c>
      <c r="C17" s="12">
        <v>500</v>
      </c>
      <c r="D17" s="58">
        <f>D18+D19</f>
        <v>45033.880000000005</v>
      </c>
      <c r="E17" s="58">
        <f>E18+E19</f>
        <v>363</v>
      </c>
    </row>
    <row r="18" spans="1:7" x14ac:dyDescent="0.2">
      <c r="A18" s="12" t="s">
        <v>89</v>
      </c>
      <c r="B18" s="12" t="s">
        <v>12</v>
      </c>
      <c r="C18" s="12">
        <v>510</v>
      </c>
      <c r="D18" s="58">
        <f>Ведом!F67</f>
        <v>24888</v>
      </c>
      <c r="E18" s="58">
        <f>Ведом!G67+Ведом!G73</f>
        <v>363</v>
      </c>
    </row>
    <row r="19" spans="1:7" x14ac:dyDescent="0.2">
      <c r="A19" s="12" t="s">
        <v>82</v>
      </c>
      <c r="B19" s="12" t="s">
        <v>12</v>
      </c>
      <c r="C19" s="12">
        <v>540</v>
      </c>
      <c r="D19" s="58">
        <f>Ведом!F54+Ведом!F73</f>
        <v>20145.88</v>
      </c>
      <c r="E19" s="58">
        <f>Ведом!G54</f>
        <v>0</v>
      </c>
    </row>
    <row r="20" spans="1:7" x14ac:dyDescent="0.2">
      <c r="A20" s="12" t="s">
        <v>85</v>
      </c>
      <c r="B20" s="12" t="s">
        <v>12</v>
      </c>
      <c r="C20" s="12">
        <v>700</v>
      </c>
      <c r="D20" s="58">
        <f>D21</f>
        <v>1520</v>
      </c>
      <c r="E20" s="58">
        <f>E21</f>
        <v>0</v>
      </c>
    </row>
    <row r="21" spans="1:7" x14ac:dyDescent="0.2">
      <c r="A21" s="12" t="s">
        <v>86</v>
      </c>
      <c r="B21" s="12" t="s">
        <v>12</v>
      </c>
      <c r="C21" s="12">
        <v>730</v>
      </c>
      <c r="D21" s="58">
        <f>Ведом!F61</f>
        <v>1520</v>
      </c>
      <c r="E21" s="58">
        <f>Ведом!G61</f>
        <v>0</v>
      </c>
    </row>
    <row r="22" spans="1:7" x14ac:dyDescent="0.2">
      <c r="A22" s="12" t="s">
        <v>73</v>
      </c>
      <c r="B22" s="12" t="s">
        <v>12</v>
      </c>
      <c r="C22" s="12">
        <v>800</v>
      </c>
      <c r="D22" s="58">
        <f>D23</f>
        <v>0.33</v>
      </c>
      <c r="E22" s="58">
        <f>E23</f>
        <v>0</v>
      </c>
    </row>
    <row r="23" spans="1:7" x14ac:dyDescent="0.2">
      <c r="A23" s="12" t="s">
        <v>74</v>
      </c>
      <c r="B23" s="12" t="s">
        <v>12</v>
      </c>
      <c r="C23" s="12">
        <v>850</v>
      </c>
      <c r="D23" s="58">
        <f>Ведом!F41</f>
        <v>0.33</v>
      </c>
      <c r="E23" s="58">
        <f>Ведом!G41</f>
        <v>0</v>
      </c>
    </row>
    <row r="24" spans="1:7" ht="25.5" x14ac:dyDescent="0.2">
      <c r="A24" s="68" t="s">
        <v>250</v>
      </c>
      <c r="B24" s="68" t="str">
        <f>Ведом!D76</f>
        <v>0200000000</v>
      </c>
      <c r="C24" s="68"/>
      <c r="D24" s="69">
        <f>D25+D27+D31+D33+D29</f>
        <v>25766.905999999995</v>
      </c>
      <c r="E24" s="69">
        <f>E25+E27+E31+E33+E29</f>
        <v>20107.735999999997</v>
      </c>
      <c r="G24" s="168"/>
    </row>
    <row r="25" spans="1:7" ht="38.25" x14ac:dyDescent="0.2">
      <c r="A25" s="12" t="s">
        <v>69</v>
      </c>
      <c r="B25" s="12" t="s">
        <v>23</v>
      </c>
      <c r="C25" s="12">
        <v>100</v>
      </c>
      <c r="D25" s="58">
        <f>D26</f>
        <v>1891.7080000000001</v>
      </c>
      <c r="E25" s="58">
        <f>E26</f>
        <v>0</v>
      </c>
    </row>
    <row r="26" spans="1:7" x14ac:dyDescent="0.2">
      <c r="A26" s="12" t="s">
        <v>131</v>
      </c>
      <c r="B26" s="12" t="s">
        <v>23</v>
      </c>
      <c r="C26" s="12">
        <v>110</v>
      </c>
      <c r="D26" s="58">
        <f>Ведом!F82</f>
        <v>1891.7080000000001</v>
      </c>
      <c r="E26" s="58">
        <f>Ведом!G82</f>
        <v>0</v>
      </c>
    </row>
    <row r="27" spans="1:7" x14ac:dyDescent="0.2">
      <c r="A27" s="52" t="s">
        <v>71</v>
      </c>
      <c r="B27" s="12" t="s">
        <v>23</v>
      </c>
      <c r="C27" s="12">
        <v>200</v>
      </c>
      <c r="D27" s="58">
        <f>D28</f>
        <v>4227.12</v>
      </c>
      <c r="E27" s="58">
        <f>E28</f>
        <v>1045.154</v>
      </c>
    </row>
    <row r="28" spans="1:7" x14ac:dyDescent="0.2">
      <c r="A28" s="12" t="s">
        <v>72</v>
      </c>
      <c r="B28" s="12" t="s">
        <v>23</v>
      </c>
      <c r="C28" s="12">
        <v>240</v>
      </c>
      <c r="D28" s="58">
        <f>Ведом!F84+Ведом!F128+Ведом!F114+Ведом!F136</f>
        <v>4227.12</v>
      </c>
      <c r="E28" s="58">
        <f>Ведом!G84+Ведом!G128+Ведом!G114+Ведом!G136</f>
        <v>1045.154</v>
      </c>
    </row>
    <row r="29" spans="1:7" x14ac:dyDescent="0.2">
      <c r="A29" s="12" t="s">
        <v>117</v>
      </c>
      <c r="B29" s="12" t="s">
        <v>23</v>
      </c>
      <c r="C29" s="12">
        <v>300</v>
      </c>
      <c r="D29" s="58">
        <f>D30</f>
        <v>1732.962</v>
      </c>
      <c r="E29" s="58">
        <f>E30</f>
        <v>1732.962</v>
      </c>
    </row>
    <row r="30" spans="1:7" x14ac:dyDescent="0.2">
      <c r="A30" s="12" t="s">
        <v>118</v>
      </c>
      <c r="B30" s="12" t="s">
        <v>23</v>
      </c>
      <c r="C30" s="12">
        <v>320</v>
      </c>
      <c r="D30" s="58">
        <f>Ведом!F168</f>
        <v>1732.962</v>
      </c>
      <c r="E30" s="58">
        <f>Ведом!G168</f>
        <v>1732.962</v>
      </c>
    </row>
    <row r="31" spans="1:7" x14ac:dyDescent="0.2">
      <c r="A31" s="12" t="s">
        <v>122</v>
      </c>
      <c r="B31" s="12" t="s">
        <v>23</v>
      </c>
      <c r="C31" s="12">
        <v>400</v>
      </c>
      <c r="D31" s="58">
        <f>D32</f>
        <v>17329.62</v>
      </c>
      <c r="E31" s="58">
        <f>E32</f>
        <v>17329.62</v>
      </c>
    </row>
    <row r="32" spans="1:7" x14ac:dyDescent="0.2">
      <c r="A32" s="12" t="s">
        <v>173</v>
      </c>
      <c r="B32" s="12" t="s">
        <v>23</v>
      </c>
      <c r="C32" s="12">
        <v>410</v>
      </c>
      <c r="D32" s="58">
        <f>Ведом!F178</f>
        <v>17329.62</v>
      </c>
      <c r="E32" s="58">
        <f>Ведом!G178</f>
        <v>17329.62</v>
      </c>
    </row>
    <row r="33" spans="1:7" x14ac:dyDescent="0.2">
      <c r="A33" s="12" t="s">
        <v>73</v>
      </c>
      <c r="B33" s="12" t="s">
        <v>23</v>
      </c>
      <c r="C33" s="12">
        <v>800</v>
      </c>
      <c r="D33" s="58">
        <f>D34</f>
        <v>585.49599999999998</v>
      </c>
      <c r="E33" s="58">
        <f>E34</f>
        <v>0</v>
      </c>
    </row>
    <row r="34" spans="1:7" x14ac:dyDescent="0.2">
      <c r="A34" s="12" t="s">
        <v>74</v>
      </c>
      <c r="B34" s="12" t="s">
        <v>23</v>
      </c>
      <c r="C34" s="12">
        <v>850</v>
      </c>
      <c r="D34" s="58">
        <f>Ведом!F86</f>
        <v>585.49599999999998</v>
      </c>
      <c r="E34" s="58">
        <f>Ведом!G86</f>
        <v>0</v>
      </c>
    </row>
    <row r="35" spans="1:7" ht="41.25" customHeight="1" x14ac:dyDescent="0.2">
      <c r="A35" s="68" t="s">
        <v>257</v>
      </c>
      <c r="B35" s="68" t="str">
        <f>Ведом!D319</f>
        <v>0300000000</v>
      </c>
      <c r="C35" s="68"/>
      <c r="D35" s="69">
        <f>D36+D38+D40</f>
        <v>12987.376</v>
      </c>
      <c r="E35" s="69">
        <f>E36+E38+E40</f>
        <v>8580.5360000000001</v>
      </c>
    </row>
    <row r="36" spans="1:7" ht="38.25" x14ac:dyDescent="0.2">
      <c r="A36" s="12" t="s">
        <v>69</v>
      </c>
      <c r="B36" s="12" t="s">
        <v>49</v>
      </c>
      <c r="C36" s="12">
        <v>100</v>
      </c>
      <c r="D36" s="58">
        <f>D37</f>
        <v>7339.8459999999995</v>
      </c>
      <c r="E36" s="58">
        <f>E37</f>
        <v>3152.616</v>
      </c>
    </row>
    <row r="37" spans="1:7" x14ac:dyDescent="0.2">
      <c r="A37" s="12" t="s">
        <v>70</v>
      </c>
      <c r="B37" s="12" t="s">
        <v>49</v>
      </c>
      <c r="C37" s="12">
        <v>120</v>
      </c>
      <c r="D37" s="58">
        <f>Ведом!F326</f>
        <v>7339.8459999999995</v>
      </c>
      <c r="E37" s="58">
        <f>Ведом!G326</f>
        <v>3152.616</v>
      </c>
    </row>
    <row r="38" spans="1:7" x14ac:dyDescent="0.2">
      <c r="A38" s="52" t="s">
        <v>71</v>
      </c>
      <c r="B38" s="12" t="s">
        <v>49</v>
      </c>
      <c r="C38" s="12">
        <v>200</v>
      </c>
      <c r="D38" s="58">
        <f>D39</f>
        <v>721.98500000000001</v>
      </c>
      <c r="E38" s="58">
        <f>E39</f>
        <v>502.375</v>
      </c>
    </row>
    <row r="39" spans="1:7" x14ac:dyDescent="0.2">
      <c r="A39" s="12" t="s">
        <v>72</v>
      </c>
      <c r="B39" s="12" t="s">
        <v>49</v>
      </c>
      <c r="C39" s="12">
        <v>240</v>
      </c>
      <c r="D39" s="58">
        <f>Ведом!F328</f>
        <v>721.98500000000001</v>
      </c>
      <c r="E39" s="58">
        <f>Ведом!G328</f>
        <v>502.375</v>
      </c>
    </row>
    <row r="40" spans="1:7" x14ac:dyDescent="0.2">
      <c r="A40" s="12" t="s">
        <v>73</v>
      </c>
      <c r="B40" s="12" t="s">
        <v>49</v>
      </c>
      <c r="C40" s="12">
        <v>800</v>
      </c>
      <c r="D40" s="58">
        <f>D41</f>
        <v>4925.5450000000001</v>
      </c>
      <c r="E40" s="58">
        <f>E41</f>
        <v>4925.5450000000001</v>
      </c>
    </row>
    <row r="41" spans="1:7" ht="25.5" x14ac:dyDescent="0.2">
      <c r="A41" s="12" t="s">
        <v>138</v>
      </c>
      <c r="B41" s="12" t="s">
        <v>49</v>
      </c>
      <c r="C41" s="12">
        <v>810</v>
      </c>
      <c r="D41" s="58">
        <f>Ведом!F343</f>
        <v>4925.5450000000001</v>
      </c>
      <c r="E41" s="58">
        <f>Ведом!G343</f>
        <v>4925.5450000000001</v>
      </c>
    </row>
    <row r="42" spans="1:7" ht="51" x14ac:dyDescent="0.2">
      <c r="A42" s="68" t="s">
        <v>251</v>
      </c>
      <c r="B42" s="68" t="str">
        <f>Ведом!D87</f>
        <v>0400000000</v>
      </c>
      <c r="C42" s="73"/>
      <c r="D42" s="127">
        <f>D43</f>
        <v>27004.649000000001</v>
      </c>
      <c r="E42" s="127">
        <f>E43</f>
        <v>0</v>
      </c>
    </row>
    <row r="43" spans="1:7" ht="25.5" x14ac:dyDescent="0.2">
      <c r="A43" s="12" t="s">
        <v>98</v>
      </c>
      <c r="B43" s="12" t="s">
        <v>25</v>
      </c>
      <c r="C43" s="74">
        <v>600</v>
      </c>
      <c r="D43" s="11">
        <f>D44</f>
        <v>27004.649000000001</v>
      </c>
      <c r="E43" s="11">
        <f>E44</f>
        <v>0</v>
      </c>
    </row>
    <row r="44" spans="1:7" x14ac:dyDescent="0.2">
      <c r="A44" s="12" t="s">
        <v>99</v>
      </c>
      <c r="B44" s="12" t="s">
        <v>25</v>
      </c>
      <c r="C44" s="74">
        <v>620</v>
      </c>
      <c r="D44" s="11">
        <f>Ведом!F95</f>
        <v>27004.649000000001</v>
      </c>
      <c r="E44" s="11">
        <f>Ведом!G95</f>
        <v>0</v>
      </c>
    </row>
    <row r="45" spans="1:7" ht="25.5" x14ac:dyDescent="0.2">
      <c r="A45" s="68" t="s">
        <v>265</v>
      </c>
      <c r="B45" s="68" t="str">
        <f>Ведом!D138</f>
        <v>0500000000</v>
      </c>
      <c r="C45" s="68"/>
      <c r="D45" s="21">
        <f>D46</f>
        <v>42792.028999999995</v>
      </c>
      <c r="E45" s="21">
        <f>E46</f>
        <v>394.44500000000005</v>
      </c>
      <c r="G45" s="168"/>
    </row>
    <row r="46" spans="1:7" ht="25.5" x14ac:dyDescent="0.2">
      <c r="A46" s="12" t="s">
        <v>98</v>
      </c>
      <c r="B46" s="12" t="s">
        <v>31</v>
      </c>
      <c r="C46" s="14">
        <v>600</v>
      </c>
      <c r="D46" s="65">
        <f>D47</f>
        <v>42792.028999999995</v>
      </c>
      <c r="E46" s="65">
        <f>E47</f>
        <v>394.44500000000005</v>
      </c>
    </row>
    <row r="47" spans="1:7" x14ac:dyDescent="0.2">
      <c r="A47" s="12" t="s">
        <v>99</v>
      </c>
      <c r="B47" s="12" t="s">
        <v>31</v>
      </c>
      <c r="C47" s="14">
        <v>620</v>
      </c>
      <c r="D47" s="65">
        <f>Ведом!F145+Ведом!F161+Ведом!F199</f>
        <v>42792.028999999995</v>
      </c>
      <c r="E47" s="65">
        <f>Ведом!G145+Ведом!G161+Ведом!G199</f>
        <v>394.44500000000005</v>
      </c>
    </row>
    <row r="48" spans="1:7" ht="40.9" customHeight="1" x14ac:dyDescent="0.2">
      <c r="A48" s="68" t="s">
        <v>259</v>
      </c>
      <c r="B48" s="68" t="str">
        <f>Ведом!D403</f>
        <v>0600000000</v>
      </c>
      <c r="C48" s="68"/>
      <c r="D48" s="69">
        <f>D49</f>
        <v>64703.252000000008</v>
      </c>
      <c r="E48" s="69">
        <f>E49</f>
        <v>9109.643</v>
      </c>
    </row>
    <row r="49" spans="1:7" ht="25.5" x14ac:dyDescent="0.2">
      <c r="A49" s="12" t="s">
        <v>98</v>
      </c>
      <c r="B49" s="12" t="s">
        <v>53</v>
      </c>
      <c r="C49" s="12">
        <v>600</v>
      </c>
      <c r="D49" s="58">
        <f>D50</f>
        <v>64703.252000000008</v>
      </c>
      <c r="E49" s="58">
        <f>E50</f>
        <v>9109.643</v>
      </c>
    </row>
    <row r="50" spans="1:7" x14ac:dyDescent="0.2">
      <c r="A50" s="12" t="s">
        <v>99</v>
      </c>
      <c r="B50" s="12" t="s">
        <v>53</v>
      </c>
      <c r="C50" s="12">
        <v>620</v>
      </c>
      <c r="D50" s="58">
        <f>Ведом!F388+Ведом!F410+Ведом!F445+Ведом!F456</f>
        <v>64703.252000000008</v>
      </c>
      <c r="E50" s="58">
        <f>Ведом!G388+Ведом!G410+Ведом!G445+Ведом!G456</f>
        <v>9109.643</v>
      </c>
    </row>
    <row r="51" spans="1:7" ht="25.5" x14ac:dyDescent="0.2">
      <c r="A51" s="68" t="s">
        <v>260</v>
      </c>
      <c r="B51" s="68" t="str">
        <f>Ведом!D484</f>
        <v>0700000000</v>
      </c>
      <c r="C51" s="68"/>
      <c r="D51" s="69">
        <f>D52</f>
        <v>2777.759</v>
      </c>
      <c r="E51" s="69">
        <f>E52</f>
        <v>0</v>
      </c>
      <c r="G51" s="168"/>
    </row>
    <row r="52" spans="1:7" ht="25.5" x14ac:dyDescent="0.2">
      <c r="A52" s="12" t="s">
        <v>98</v>
      </c>
      <c r="B52" s="12" t="s">
        <v>63</v>
      </c>
      <c r="C52" s="12">
        <v>600</v>
      </c>
      <c r="D52" s="58">
        <f>D53</f>
        <v>2777.759</v>
      </c>
      <c r="E52" s="58">
        <f>E53</f>
        <v>0</v>
      </c>
    </row>
    <row r="53" spans="1:7" x14ac:dyDescent="0.2">
      <c r="A53" s="12" t="s">
        <v>99</v>
      </c>
      <c r="B53" s="12" t="s">
        <v>63</v>
      </c>
      <c r="C53" s="12">
        <v>620</v>
      </c>
      <c r="D53" s="58">
        <f>Ведом!F492</f>
        <v>2777.759</v>
      </c>
      <c r="E53" s="58">
        <f>Ведом!G492</f>
        <v>0</v>
      </c>
    </row>
    <row r="54" spans="1:7" ht="25.5" x14ac:dyDescent="0.2">
      <c r="A54" s="68" t="s">
        <v>258</v>
      </c>
      <c r="B54" s="68" t="str">
        <f>Ведом!D354</f>
        <v>0800000000</v>
      </c>
      <c r="C54" s="68"/>
      <c r="D54" s="69">
        <f>D55</f>
        <v>5280.1779999999999</v>
      </c>
      <c r="E54" s="69">
        <f>E55</f>
        <v>0</v>
      </c>
    </row>
    <row r="55" spans="1:7" x14ac:dyDescent="0.2">
      <c r="A55" s="12" t="s">
        <v>73</v>
      </c>
      <c r="B55" s="12" t="s">
        <v>51</v>
      </c>
      <c r="C55" s="12">
        <v>800</v>
      </c>
      <c r="D55" s="58">
        <f>D56</f>
        <v>5280.1779999999999</v>
      </c>
      <c r="E55" s="58">
        <f>E56</f>
        <v>0</v>
      </c>
    </row>
    <row r="56" spans="1:7" ht="25.5" x14ac:dyDescent="0.2">
      <c r="A56" s="12" t="s">
        <v>138</v>
      </c>
      <c r="B56" s="12" t="s">
        <v>51</v>
      </c>
      <c r="C56" s="12">
        <v>810</v>
      </c>
      <c r="D56" s="58">
        <f>Ведом!F366</f>
        <v>5280.1779999999999</v>
      </c>
      <c r="E56" s="58">
        <f>Ведом!G366</f>
        <v>0</v>
      </c>
    </row>
    <row r="57" spans="1:7" ht="25.5" hidden="1" x14ac:dyDescent="0.2">
      <c r="A57" s="12" t="s">
        <v>172</v>
      </c>
      <c r="B57" s="12">
        <v>4400000000</v>
      </c>
      <c r="C57" s="12">
        <v>400</v>
      </c>
      <c r="D57" s="58" t="e">
        <f>D58</f>
        <v>#REF!</v>
      </c>
      <c r="E57" s="58" t="e">
        <f>E58</f>
        <v>#REF!</v>
      </c>
    </row>
    <row r="58" spans="1:7" hidden="1" x14ac:dyDescent="0.2">
      <c r="A58" s="12" t="s">
        <v>173</v>
      </c>
      <c r="B58" s="12">
        <v>4400000000</v>
      </c>
      <c r="C58" s="12">
        <v>410</v>
      </c>
      <c r="D58" s="58" t="e">
        <f>Ведом!#REF!</f>
        <v>#REF!</v>
      </c>
      <c r="E58" s="58" t="e">
        <f>Ведом!#REF!</f>
        <v>#REF!</v>
      </c>
    </row>
    <row r="59" spans="1:7" x14ac:dyDescent="0.2">
      <c r="A59" s="68" t="s">
        <v>254</v>
      </c>
      <c r="B59" s="68" t="str">
        <f>Ведом!D173</f>
        <v>1000000000</v>
      </c>
      <c r="C59" s="68"/>
      <c r="D59" s="69">
        <f>D60</f>
        <v>791.34299999999996</v>
      </c>
      <c r="E59" s="69">
        <f>E60</f>
        <v>478.52499999999998</v>
      </c>
    </row>
    <row r="60" spans="1:7" x14ac:dyDescent="0.2">
      <c r="A60" s="12" t="s">
        <v>117</v>
      </c>
      <c r="B60" s="12" t="s">
        <v>37</v>
      </c>
      <c r="C60" s="12">
        <v>300</v>
      </c>
      <c r="D60" s="58">
        <f>D61</f>
        <v>791.34299999999996</v>
      </c>
      <c r="E60" s="58">
        <f>E61</f>
        <v>478.52499999999998</v>
      </c>
    </row>
    <row r="61" spans="1:7" x14ac:dyDescent="0.2">
      <c r="A61" s="12" t="s">
        <v>118</v>
      </c>
      <c r="B61" s="12" t="s">
        <v>37</v>
      </c>
      <c r="C61" s="12">
        <v>320</v>
      </c>
      <c r="D61" s="58">
        <f>Ведом!F175</f>
        <v>791.34299999999996</v>
      </c>
      <c r="E61" s="58">
        <f>Ведом!G175</f>
        <v>478.52499999999998</v>
      </c>
    </row>
    <row r="62" spans="1:7" ht="41.25" customHeight="1" x14ac:dyDescent="0.2">
      <c r="A62" s="68" t="s">
        <v>264</v>
      </c>
      <c r="B62" s="68" t="str">
        <f>Ведом!D102</f>
        <v>1100000000</v>
      </c>
      <c r="C62" s="68"/>
      <c r="D62" s="69">
        <f>D63</f>
        <v>7846.6109999999999</v>
      </c>
      <c r="E62" s="69">
        <f>E63</f>
        <v>0</v>
      </c>
    </row>
    <row r="63" spans="1:7" x14ac:dyDescent="0.2">
      <c r="A63" s="52" t="s">
        <v>71</v>
      </c>
      <c r="B63" s="12" t="s">
        <v>28</v>
      </c>
      <c r="C63" s="12">
        <v>200</v>
      </c>
      <c r="D63" s="58">
        <f>D64</f>
        <v>7846.6109999999999</v>
      </c>
      <c r="E63" s="58">
        <f>E64</f>
        <v>0</v>
      </c>
    </row>
    <row r="64" spans="1:7" x14ac:dyDescent="0.2">
      <c r="A64" s="12" t="s">
        <v>72</v>
      </c>
      <c r="B64" s="12" t="s">
        <v>28</v>
      </c>
      <c r="C64" s="12">
        <v>240</v>
      </c>
      <c r="D64" s="58">
        <f>Ведом!F110</f>
        <v>7846.6109999999999</v>
      </c>
      <c r="E64" s="58">
        <f>Ведом!G110</f>
        <v>0</v>
      </c>
    </row>
    <row r="65" spans="1:5" ht="25.5" x14ac:dyDescent="0.2">
      <c r="A65" s="68" t="s">
        <v>262</v>
      </c>
      <c r="B65" s="68" t="str">
        <f>Ведом!D220</f>
        <v>1200000000</v>
      </c>
      <c r="C65" s="68"/>
      <c r="D65" s="69">
        <f>D66+D68</f>
        <v>392.16899999999998</v>
      </c>
      <c r="E65" s="69">
        <f>E66+E68</f>
        <v>376.13900000000001</v>
      </c>
    </row>
    <row r="66" spans="1:5" ht="38.25" x14ac:dyDescent="0.2">
      <c r="A66" s="12" t="s">
        <v>69</v>
      </c>
      <c r="B66" s="12" t="s">
        <v>42</v>
      </c>
      <c r="C66" s="12">
        <v>100</v>
      </c>
      <c r="D66" s="59">
        <f>D67</f>
        <v>285.77699999999999</v>
      </c>
      <c r="E66" s="59">
        <f>E67</f>
        <v>285.77699999999999</v>
      </c>
    </row>
    <row r="67" spans="1:5" x14ac:dyDescent="0.2">
      <c r="A67" s="12" t="s">
        <v>70</v>
      </c>
      <c r="B67" s="12" t="s">
        <v>42</v>
      </c>
      <c r="C67" s="12">
        <v>120</v>
      </c>
      <c r="D67" s="59">
        <f>Ведом!F222</f>
        <v>285.77699999999999</v>
      </c>
      <c r="E67" s="59">
        <f>Ведом!G222</f>
        <v>285.77699999999999</v>
      </c>
    </row>
    <row r="68" spans="1:5" x14ac:dyDescent="0.2">
      <c r="A68" s="52" t="s">
        <v>71</v>
      </c>
      <c r="B68" s="12" t="s">
        <v>42</v>
      </c>
      <c r="C68" s="12">
        <v>200</v>
      </c>
      <c r="D68" s="59">
        <f>D69</f>
        <v>106.392</v>
      </c>
      <c r="E68" s="59">
        <f>E69</f>
        <v>90.361999999999995</v>
      </c>
    </row>
    <row r="69" spans="1:5" x14ac:dyDescent="0.2">
      <c r="A69" s="12" t="s">
        <v>72</v>
      </c>
      <c r="B69" s="12" t="s">
        <v>42</v>
      </c>
      <c r="C69" s="12">
        <v>240</v>
      </c>
      <c r="D69" s="59">
        <f>Ведом!F224+Ведом!F264</f>
        <v>106.392</v>
      </c>
      <c r="E69" s="59">
        <f>Ведом!G224</f>
        <v>90.361999999999995</v>
      </c>
    </row>
    <row r="70" spans="1:5" ht="38.25" x14ac:dyDescent="0.2">
      <c r="A70" s="68" t="s">
        <v>282</v>
      </c>
      <c r="B70" s="68">
        <v>1300000000</v>
      </c>
      <c r="C70" s="68"/>
      <c r="D70" s="66">
        <f>D71</f>
        <v>100</v>
      </c>
      <c r="E70" s="66"/>
    </row>
    <row r="71" spans="1:5" x14ac:dyDescent="0.2">
      <c r="A71" s="12" t="s">
        <v>73</v>
      </c>
      <c r="B71" s="12">
        <v>1300000000</v>
      </c>
      <c r="C71" s="12">
        <v>800</v>
      </c>
      <c r="D71" s="59">
        <f>D72</f>
        <v>100</v>
      </c>
      <c r="E71" s="59"/>
    </row>
    <row r="72" spans="1:5" x14ac:dyDescent="0.2">
      <c r="A72" s="12" t="s">
        <v>130</v>
      </c>
      <c r="B72" s="12">
        <v>1300000000</v>
      </c>
      <c r="C72" s="12">
        <v>870</v>
      </c>
      <c r="D72" s="59">
        <f>Ведом!F260</f>
        <v>100</v>
      </c>
      <c r="E72" s="59"/>
    </row>
    <row r="73" spans="1:5" ht="25.5" x14ac:dyDescent="0.2">
      <c r="A73" s="68" t="s">
        <v>256</v>
      </c>
      <c r="B73" s="68" t="str">
        <f>Ведом!D265</f>
        <v>1400000000</v>
      </c>
      <c r="C73" s="68"/>
      <c r="D73" s="66">
        <f>D74+D76+D78</f>
        <v>24346.675999999999</v>
      </c>
      <c r="E73" s="66">
        <f>E74+E76+E78</f>
        <v>11702.023999999999</v>
      </c>
    </row>
    <row r="74" spans="1:5" ht="38.25" x14ac:dyDescent="0.2">
      <c r="A74" s="12" t="s">
        <v>69</v>
      </c>
      <c r="B74" s="12" t="s">
        <v>43</v>
      </c>
      <c r="C74" s="63">
        <v>100</v>
      </c>
      <c r="D74" s="11">
        <f>D75</f>
        <v>14549.279</v>
      </c>
      <c r="E74" s="11">
        <f>E75</f>
        <v>3498.6779999999999</v>
      </c>
    </row>
    <row r="75" spans="1:5" x14ac:dyDescent="0.2">
      <c r="A75" s="12" t="s">
        <v>131</v>
      </c>
      <c r="B75" s="12" t="s">
        <v>43</v>
      </c>
      <c r="C75" s="63">
        <v>110</v>
      </c>
      <c r="D75" s="11">
        <f>Ведом!F272</f>
        <v>14549.279</v>
      </c>
      <c r="E75" s="11">
        <f>Ведом!G272</f>
        <v>3498.6779999999999</v>
      </c>
    </row>
    <row r="76" spans="1:5" x14ac:dyDescent="0.2">
      <c r="A76" s="52" t="s">
        <v>71</v>
      </c>
      <c r="B76" s="12" t="s">
        <v>43</v>
      </c>
      <c r="C76" s="63">
        <v>200</v>
      </c>
      <c r="D76" s="11">
        <f>D77</f>
        <v>9792.8970000000008</v>
      </c>
      <c r="E76" s="11">
        <f>E77</f>
        <v>8203.3459999999995</v>
      </c>
    </row>
    <row r="77" spans="1:5" x14ac:dyDescent="0.2">
      <c r="A77" s="12" t="s">
        <v>72</v>
      </c>
      <c r="B77" s="12" t="s">
        <v>43</v>
      </c>
      <c r="C77" s="63">
        <v>240</v>
      </c>
      <c r="D77" s="11">
        <f>Ведом!F274+Ведом!F472</f>
        <v>9792.8970000000008</v>
      </c>
      <c r="E77" s="11">
        <f>Ведом!G274+Ведом!G472</f>
        <v>8203.3459999999995</v>
      </c>
    </row>
    <row r="78" spans="1:5" x14ac:dyDescent="0.2">
      <c r="A78" s="12" t="s">
        <v>73</v>
      </c>
      <c r="B78" s="12" t="s">
        <v>43</v>
      </c>
      <c r="C78" s="63">
        <v>800</v>
      </c>
      <c r="D78" s="11">
        <f>D79</f>
        <v>4.5</v>
      </c>
      <c r="E78" s="11">
        <f>E79</f>
        <v>0</v>
      </c>
    </row>
    <row r="79" spans="1:5" x14ac:dyDescent="0.2">
      <c r="A79" s="12" t="s">
        <v>74</v>
      </c>
      <c r="B79" s="12" t="s">
        <v>43</v>
      </c>
      <c r="C79" s="63">
        <v>850</v>
      </c>
      <c r="D79" s="11">
        <f>Ведом!F276</f>
        <v>4.5</v>
      </c>
      <c r="E79" s="11">
        <f>Ведом!G276</f>
        <v>0</v>
      </c>
    </row>
    <row r="80" spans="1:5" ht="25.5" x14ac:dyDescent="0.2">
      <c r="A80" s="68" t="s">
        <v>274</v>
      </c>
      <c r="B80" s="68">
        <f>Ведом!D115</f>
        <v>1700000000</v>
      </c>
      <c r="C80" s="70"/>
      <c r="D80" s="61">
        <f>D81+D83</f>
        <v>615.39499999999998</v>
      </c>
      <c r="E80" s="61">
        <f>E81+E83</f>
        <v>0</v>
      </c>
    </row>
    <row r="81" spans="1:7" ht="25.5" x14ac:dyDescent="0.2">
      <c r="A81" s="12" t="s">
        <v>98</v>
      </c>
      <c r="B81" s="12">
        <v>1700000000</v>
      </c>
      <c r="C81" s="63">
        <v>600</v>
      </c>
      <c r="D81" s="60">
        <f>D82</f>
        <v>570.39499999999998</v>
      </c>
      <c r="E81" s="60">
        <f>E82</f>
        <v>0</v>
      </c>
    </row>
    <row r="82" spans="1:7" ht="25.5" x14ac:dyDescent="0.2">
      <c r="A82" s="12" t="s">
        <v>237</v>
      </c>
      <c r="B82" s="12">
        <v>1700000000</v>
      </c>
      <c r="C82" s="63">
        <v>630</v>
      </c>
      <c r="D82" s="60">
        <f>Ведом!F117</f>
        <v>570.39499999999998</v>
      </c>
      <c r="E82" s="60">
        <f>Ведом!G117</f>
        <v>0</v>
      </c>
    </row>
    <row r="83" spans="1:7" ht="18.75" customHeight="1" x14ac:dyDescent="0.2">
      <c r="A83" s="12" t="str">
        <f>Ведом!B369</f>
        <v>Иные бюджетные ассигнования</v>
      </c>
      <c r="B83" s="12">
        <f>Ведом!D369</f>
        <v>1700000000</v>
      </c>
      <c r="C83" s="63">
        <f>Ведом!E369</f>
        <v>800</v>
      </c>
      <c r="D83" s="60">
        <f>D84</f>
        <v>45</v>
      </c>
      <c r="E83" s="60">
        <f>E84</f>
        <v>0</v>
      </c>
    </row>
    <row r="84" spans="1:7" ht="25.5" customHeight="1" x14ac:dyDescent="0.2">
      <c r="A84" s="12" t="str">
        <f>Ведом!B370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4" s="12">
        <f>Ведом!D370</f>
        <v>1700000000</v>
      </c>
      <c r="C84" s="63">
        <f>Ведом!E370</f>
        <v>810</v>
      </c>
      <c r="D84" s="60">
        <f>Ведом!F370</f>
        <v>45</v>
      </c>
      <c r="E84" s="60">
        <f>Ведом!G370</f>
        <v>0</v>
      </c>
    </row>
    <row r="85" spans="1:7" ht="38.25" x14ac:dyDescent="0.2">
      <c r="A85" s="68" t="s">
        <v>270</v>
      </c>
      <c r="B85" s="68">
        <f>Ведом!D207</f>
        <v>1800000000</v>
      </c>
      <c r="C85" s="70"/>
      <c r="D85" s="61">
        <f>D86+D88+D90+D95+D93</f>
        <v>24431.596000000001</v>
      </c>
      <c r="E85" s="61">
        <f>E86+E88+E90+E95+E93</f>
        <v>1.3720000000000001</v>
      </c>
      <c r="G85" s="168"/>
    </row>
    <row r="86" spans="1:7" ht="38.25" x14ac:dyDescent="0.2">
      <c r="A86" s="12" t="s">
        <v>69</v>
      </c>
      <c r="B86" s="12">
        <v>1800000000</v>
      </c>
      <c r="C86" s="63">
        <v>100</v>
      </c>
      <c r="D86" s="60">
        <f>D87</f>
        <v>19919.316999999999</v>
      </c>
      <c r="E86" s="60">
        <f>E87</f>
        <v>0</v>
      </c>
    </row>
    <row r="87" spans="1:7" x14ac:dyDescent="0.2">
      <c r="A87" s="12" t="s">
        <v>70</v>
      </c>
      <c r="B87" s="12">
        <v>1800000000</v>
      </c>
      <c r="C87" s="63">
        <v>120</v>
      </c>
      <c r="D87" s="60">
        <f>Ведом!F207+Ведом!F232+Ведом!F346</f>
        <v>19919.316999999999</v>
      </c>
      <c r="E87" s="60">
        <f>Ведом!G207+Ведом!G232+Ведом!G346</f>
        <v>0</v>
      </c>
    </row>
    <row r="88" spans="1:7" x14ac:dyDescent="0.2">
      <c r="A88" s="52" t="s">
        <v>71</v>
      </c>
      <c r="B88" s="12">
        <v>1800000000</v>
      </c>
      <c r="C88" s="63">
        <v>200</v>
      </c>
      <c r="D88" s="60">
        <f>D89</f>
        <v>2417.0160000000001</v>
      </c>
      <c r="E88" s="60">
        <f>E89</f>
        <v>0</v>
      </c>
    </row>
    <row r="89" spans="1:7" x14ac:dyDescent="0.2">
      <c r="A89" s="12" t="s">
        <v>72</v>
      </c>
      <c r="B89" s="12">
        <v>1800000000</v>
      </c>
      <c r="C89" s="63">
        <v>240</v>
      </c>
      <c r="D89" s="60">
        <f>Ведом!F234+Ведом!F291+Ведом!F373</f>
        <v>2417.0160000000001</v>
      </c>
      <c r="E89" s="60">
        <f>Ведом!G234+Ведом!G291+Ведом!G373</f>
        <v>0</v>
      </c>
    </row>
    <row r="90" spans="1:7" x14ac:dyDescent="0.2">
      <c r="A90" s="12" t="s">
        <v>117</v>
      </c>
      <c r="B90" s="12">
        <v>1800000000</v>
      </c>
      <c r="C90" s="63">
        <v>300</v>
      </c>
      <c r="D90" s="60">
        <f>D91+D92</f>
        <v>1763.1510000000001</v>
      </c>
      <c r="E90" s="60">
        <f>E91</f>
        <v>0</v>
      </c>
    </row>
    <row r="91" spans="1:7" x14ac:dyDescent="0.2">
      <c r="A91" s="12" t="s">
        <v>149</v>
      </c>
      <c r="B91" s="12">
        <v>1800000000</v>
      </c>
      <c r="C91" s="63">
        <v>310</v>
      </c>
      <c r="D91" s="60">
        <f>Ведом!F465</f>
        <v>1759.885</v>
      </c>
      <c r="E91" s="60">
        <f>Ведом!G465</f>
        <v>0</v>
      </c>
    </row>
    <row r="92" spans="1:7" x14ac:dyDescent="0.2">
      <c r="A92" s="12" t="s">
        <v>118</v>
      </c>
      <c r="B92" s="12">
        <v>1800000000</v>
      </c>
      <c r="C92" s="63">
        <v>320</v>
      </c>
      <c r="D92" s="60">
        <f>Ведом!F236</f>
        <v>3.266</v>
      </c>
      <c r="E92" s="60">
        <v>0</v>
      </c>
    </row>
    <row r="93" spans="1:7" ht="25.5" x14ac:dyDescent="0.2">
      <c r="A93" s="12" t="s">
        <v>98</v>
      </c>
      <c r="B93" s="12">
        <v>1800000000</v>
      </c>
      <c r="C93" s="63">
        <v>600</v>
      </c>
      <c r="D93" s="60">
        <f>D94</f>
        <v>1.3720000000000001</v>
      </c>
      <c r="E93" s="60">
        <f>E94</f>
        <v>1.3720000000000001</v>
      </c>
    </row>
    <row r="94" spans="1:7" x14ac:dyDescent="0.2">
      <c r="A94" s="17" t="s">
        <v>99</v>
      </c>
      <c r="B94" s="12">
        <v>1800000000</v>
      </c>
      <c r="C94" s="63">
        <v>620</v>
      </c>
      <c r="D94" s="60">
        <f>Ведом!F252</f>
        <v>1.3720000000000001</v>
      </c>
      <c r="E94" s="60">
        <f>Ведом!G252</f>
        <v>1.3720000000000001</v>
      </c>
    </row>
    <row r="95" spans="1:7" x14ac:dyDescent="0.2">
      <c r="A95" s="12" t="s">
        <v>73</v>
      </c>
      <c r="B95" s="12">
        <v>1800000000</v>
      </c>
      <c r="C95" s="63">
        <v>800</v>
      </c>
      <c r="D95" s="60">
        <f>D96+D97</f>
        <v>330.74</v>
      </c>
      <c r="E95" s="60">
        <f>E96+E97</f>
        <v>0</v>
      </c>
    </row>
    <row r="96" spans="1:7" x14ac:dyDescent="0.2">
      <c r="A96" s="12" t="s">
        <v>170</v>
      </c>
      <c r="B96" s="12">
        <v>1800000000</v>
      </c>
      <c r="C96" s="63">
        <v>830</v>
      </c>
      <c r="D96" s="60">
        <f>Ведом!F293</f>
        <v>136.21700000000001</v>
      </c>
      <c r="E96" s="60">
        <f>Ведом!G293</f>
        <v>0</v>
      </c>
    </row>
    <row r="97" spans="1:5" x14ac:dyDescent="0.2">
      <c r="A97" s="12" t="s">
        <v>74</v>
      </c>
      <c r="B97" s="12">
        <v>1800000000</v>
      </c>
      <c r="C97" s="63">
        <v>850</v>
      </c>
      <c r="D97" s="60">
        <f>Ведом!F238+Ведом!F294</f>
        <v>194.523</v>
      </c>
      <c r="E97" s="60">
        <f>Ведом!G238+Ведом!G294</f>
        <v>0</v>
      </c>
    </row>
    <row r="98" spans="1:5" ht="26.85" customHeight="1" x14ac:dyDescent="0.2">
      <c r="A98" s="68" t="s">
        <v>263</v>
      </c>
      <c r="B98" s="68">
        <v>1900000000</v>
      </c>
      <c r="C98" s="70"/>
      <c r="D98" s="61">
        <f>D100+D102</f>
        <v>560.42600000000004</v>
      </c>
      <c r="E98" s="61">
        <f>E100+E102</f>
        <v>560.42600000000004</v>
      </c>
    </row>
    <row r="99" spans="1:5" ht="42.6" hidden="1" customHeight="1" x14ac:dyDescent="0.2">
      <c r="A99" s="12" t="s">
        <v>167</v>
      </c>
      <c r="B99" s="12"/>
      <c r="C99" s="63">
        <v>850</v>
      </c>
      <c r="D99" s="60" t="e">
        <f>Ведом!#REF!</f>
        <v>#REF!</v>
      </c>
      <c r="E99" s="60" t="e">
        <f>Ведом!#REF!</f>
        <v>#REF!</v>
      </c>
    </row>
    <row r="100" spans="1:5" ht="38.25" x14ac:dyDescent="0.2">
      <c r="A100" s="12" t="s">
        <v>69</v>
      </c>
      <c r="B100" s="12">
        <v>1900000000</v>
      </c>
      <c r="C100" s="63">
        <v>100</v>
      </c>
      <c r="D100" s="60">
        <f>D101</f>
        <v>479.291</v>
      </c>
      <c r="E100" s="60">
        <f>E101</f>
        <v>479.291</v>
      </c>
    </row>
    <row r="101" spans="1:5" x14ac:dyDescent="0.2">
      <c r="A101" s="12" t="s">
        <v>70</v>
      </c>
      <c r="B101" s="12">
        <v>1900000000</v>
      </c>
      <c r="C101" s="63">
        <v>120</v>
      </c>
      <c r="D101" s="60">
        <f>Ведом!F241</f>
        <v>479.291</v>
      </c>
      <c r="E101" s="60">
        <f>Ведом!G241</f>
        <v>479.291</v>
      </c>
    </row>
    <row r="102" spans="1:5" x14ac:dyDescent="0.2">
      <c r="A102" s="52" t="s">
        <v>71</v>
      </c>
      <c r="B102" s="12">
        <v>1900000000</v>
      </c>
      <c r="C102" s="63">
        <v>200</v>
      </c>
      <c r="D102" s="60">
        <f>D103</f>
        <v>81.135000000000005</v>
      </c>
      <c r="E102" s="60">
        <f>E103</f>
        <v>81.135000000000005</v>
      </c>
    </row>
    <row r="103" spans="1:5" x14ac:dyDescent="0.2">
      <c r="A103" s="12" t="s">
        <v>72</v>
      </c>
      <c r="B103" s="12">
        <v>1900000000</v>
      </c>
      <c r="C103" s="63">
        <v>240</v>
      </c>
      <c r="D103" s="60">
        <f>Ведом!F243</f>
        <v>81.135000000000005</v>
      </c>
      <c r="E103" s="60">
        <f>Ведом!G243</f>
        <v>81.135000000000005</v>
      </c>
    </row>
    <row r="104" spans="1:5" ht="25.5" x14ac:dyDescent="0.2">
      <c r="A104" s="39" t="s">
        <v>267</v>
      </c>
      <c r="B104" s="147">
        <v>4000000000</v>
      </c>
      <c r="C104" s="148"/>
      <c r="D104" s="61">
        <f>D105</f>
        <v>11502.159</v>
      </c>
      <c r="E104" s="61">
        <f>E105</f>
        <v>0</v>
      </c>
    </row>
    <row r="105" spans="1:5" x14ac:dyDescent="0.2">
      <c r="A105" s="52" t="s">
        <v>71</v>
      </c>
      <c r="B105" s="103">
        <v>4000000000</v>
      </c>
      <c r="C105" s="149">
        <v>200</v>
      </c>
      <c r="D105" s="60">
        <f>D106</f>
        <v>11502.159</v>
      </c>
      <c r="E105" s="60">
        <f>E106</f>
        <v>0</v>
      </c>
    </row>
    <row r="106" spans="1:5" x14ac:dyDescent="0.2">
      <c r="A106" s="12" t="s">
        <v>72</v>
      </c>
      <c r="B106" s="103">
        <v>4000000000</v>
      </c>
      <c r="C106" s="149">
        <v>240</v>
      </c>
      <c r="D106" s="60">
        <f>Ведом!F132</f>
        <v>11502.159</v>
      </c>
      <c r="E106" s="60">
        <f>Ведом!G132</f>
        <v>0</v>
      </c>
    </row>
    <row r="107" spans="1:5" ht="25.5" customHeight="1" x14ac:dyDescent="0.2">
      <c r="A107" s="39" t="s">
        <v>273</v>
      </c>
      <c r="B107" s="147">
        <f>Ведом!D443</f>
        <v>4100000000</v>
      </c>
      <c r="C107" s="148"/>
      <c r="D107" s="61">
        <f>D108</f>
        <v>272.62199999999996</v>
      </c>
      <c r="E107" s="61">
        <f>E108</f>
        <v>0</v>
      </c>
    </row>
    <row r="108" spans="1:5" ht="25.5" x14ac:dyDescent="0.2">
      <c r="A108" s="17" t="s">
        <v>98</v>
      </c>
      <c r="B108" s="103">
        <v>4100000000</v>
      </c>
      <c r="C108" s="149">
        <v>600</v>
      </c>
      <c r="D108" s="60">
        <f>D109</f>
        <v>272.62199999999996</v>
      </c>
      <c r="E108" s="60">
        <f>E109</f>
        <v>0</v>
      </c>
    </row>
    <row r="109" spans="1:5" x14ac:dyDescent="0.2">
      <c r="A109" s="17" t="s">
        <v>99</v>
      </c>
      <c r="B109" s="103">
        <v>4100000000</v>
      </c>
      <c r="C109" s="149">
        <v>620</v>
      </c>
      <c r="D109" s="60">
        <f>Ведом!F443+Ведом!F398</f>
        <v>272.62199999999996</v>
      </c>
      <c r="E109" s="60">
        <f>Ведом!G443+Ведом!G398</f>
        <v>0</v>
      </c>
    </row>
    <row r="110" spans="1:5" ht="53.25" customHeight="1" x14ac:dyDescent="0.2">
      <c r="A110" s="39" t="s">
        <v>271</v>
      </c>
      <c r="B110" s="147">
        <f>Ведом!D303</f>
        <v>4200000000</v>
      </c>
      <c r="C110" s="148"/>
      <c r="D110" s="61">
        <f>D111</f>
        <v>116</v>
      </c>
      <c r="E110" s="61">
        <f>E111</f>
        <v>0</v>
      </c>
    </row>
    <row r="111" spans="1:5" x14ac:dyDescent="0.2">
      <c r="A111" s="17" t="s">
        <v>117</v>
      </c>
      <c r="B111" s="103">
        <v>4200000000</v>
      </c>
      <c r="C111" s="149">
        <v>300</v>
      </c>
      <c r="D111" s="60">
        <f>D113+D112</f>
        <v>116</v>
      </c>
      <c r="E111" s="60">
        <f>E113</f>
        <v>0</v>
      </c>
    </row>
    <row r="112" spans="1:5" x14ac:dyDescent="0.2">
      <c r="A112" s="52" t="s">
        <v>283</v>
      </c>
      <c r="B112" s="103">
        <v>4200000000</v>
      </c>
      <c r="C112" s="149">
        <v>340</v>
      </c>
      <c r="D112" s="60">
        <f>Ведом!F305</f>
        <v>46</v>
      </c>
      <c r="E112" s="60"/>
    </row>
    <row r="113" spans="1:8" x14ac:dyDescent="0.2">
      <c r="A113" s="17" t="s">
        <v>206</v>
      </c>
      <c r="B113" s="103">
        <v>4200000000</v>
      </c>
      <c r="C113" s="149">
        <v>360</v>
      </c>
      <c r="D113" s="60">
        <f>Ведом!F306</f>
        <v>70</v>
      </c>
      <c r="E113" s="60">
        <f>Ведом!G306</f>
        <v>0</v>
      </c>
    </row>
    <row r="114" spans="1:8" ht="25.5" x14ac:dyDescent="0.2">
      <c r="A114" s="39" t="str">
        <f>Ведом!B180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14" s="147">
        <f>Ведом!D180</f>
        <v>4300000000</v>
      </c>
      <c r="C114" s="148"/>
      <c r="D114" s="61">
        <f>D115</f>
        <v>727.98699999999997</v>
      </c>
      <c r="E114" s="61">
        <f>E115</f>
        <v>581.96</v>
      </c>
    </row>
    <row r="115" spans="1:8" ht="25.5" x14ac:dyDescent="0.2">
      <c r="A115" s="17" t="s">
        <v>98</v>
      </c>
      <c r="B115" s="103">
        <v>4300000000</v>
      </c>
      <c r="C115" s="149">
        <v>600</v>
      </c>
      <c r="D115" s="60">
        <f>D116</f>
        <v>727.98699999999997</v>
      </c>
      <c r="E115" s="60">
        <f>E116</f>
        <v>581.96</v>
      </c>
    </row>
    <row r="116" spans="1:8" x14ac:dyDescent="0.2">
      <c r="A116" s="17" t="s">
        <v>99</v>
      </c>
      <c r="B116" s="103">
        <v>4300000000</v>
      </c>
      <c r="C116" s="149">
        <v>620</v>
      </c>
      <c r="D116" s="60">
        <f>Ведом!F182</f>
        <v>727.98699999999997</v>
      </c>
      <c r="E116" s="60">
        <f>Ведом!G182</f>
        <v>581.96</v>
      </c>
    </row>
    <row r="117" spans="1:8" ht="25.5" x14ac:dyDescent="0.2">
      <c r="A117" s="68" t="s">
        <v>252</v>
      </c>
      <c r="B117" s="68">
        <v>4400000000</v>
      </c>
      <c r="C117" s="68"/>
      <c r="D117" s="69">
        <f>D118+D120</f>
        <v>2851.3940000000002</v>
      </c>
      <c r="E117" s="69">
        <f>E118+E120</f>
        <v>2608.8580000000002</v>
      </c>
    </row>
    <row r="118" spans="1:8" x14ac:dyDescent="0.2">
      <c r="A118" s="12" t="s">
        <v>117</v>
      </c>
      <c r="B118" s="12">
        <v>4400000000</v>
      </c>
      <c r="C118" s="12">
        <v>300</v>
      </c>
      <c r="D118" s="58">
        <f>D119</f>
        <v>2646.7060000000001</v>
      </c>
      <c r="E118" s="58">
        <f>E119</f>
        <v>2608.8580000000002</v>
      </c>
    </row>
    <row r="119" spans="1:8" x14ac:dyDescent="0.2">
      <c r="A119" s="12" t="s">
        <v>118</v>
      </c>
      <c r="B119" s="12">
        <v>4400000000</v>
      </c>
      <c r="C119" s="12">
        <v>320</v>
      </c>
      <c r="D119" s="59">
        <f>Ведом!F171</f>
        <v>2646.7060000000001</v>
      </c>
      <c r="E119" s="59">
        <f>Ведом!G171</f>
        <v>2608.8580000000002</v>
      </c>
    </row>
    <row r="120" spans="1:8" ht="25.5" x14ac:dyDescent="0.2">
      <c r="A120" s="12" t="s">
        <v>172</v>
      </c>
      <c r="B120" s="12">
        <v>4400000000</v>
      </c>
      <c r="C120" s="63">
        <v>400</v>
      </c>
      <c r="D120" s="11">
        <f>D121+D124</f>
        <v>204.68799999999999</v>
      </c>
      <c r="E120" s="11">
        <f>E121+E124</f>
        <v>0</v>
      </c>
    </row>
    <row r="121" spans="1:8" x14ac:dyDescent="0.2">
      <c r="A121" s="12" t="s">
        <v>173</v>
      </c>
      <c r="B121" s="12">
        <v>4400000000</v>
      </c>
      <c r="C121" s="63">
        <v>410</v>
      </c>
      <c r="D121" s="11">
        <f>Ведом!F349+Ведом!F377</f>
        <v>204.68799999999999</v>
      </c>
      <c r="E121" s="11">
        <f>Ведом!G349+Ведом!G377</f>
        <v>0</v>
      </c>
    </row>
    <row r="122" spans="1:8" hidden="1" x14ac:dyDescent="0.2">
      <c r="A122" s="12" t="s">
        <v>73</v>
      </c>
      <c r="B122" s="12">
        <v>4400000000</v>
      </c>
      <c r="C122" s="63">
        <v>800</v>
      </c>
      <c r="D122" s="60">
        <f>D123</f>
        <v>0</v>
      </c>
      <c r="E122" s="60">
        <f>E123</f>
        <v>0</v>
      </c>
    </row>
    <row r="123" spans="1:8" ht="25.5" hidden="1" x14ac:dyDescent="0.2">
      <c r="A123" s="12" t="s">
        <v>138</v>
      </c>
      <c r="B123" s="12">
        <v>4400000000</v>
      </c>
      <c r="C123" s="63">
        <v>810</v>
      </c>
      <c r="D123" s="60">
        <f>Ведом!F375</f>
        <v>0</v>
      </c>
      <c r="E123" s="60">
        <f>Ведом!G375</f>
        <v>0</v>
      </c>
    </row>
    <row r="124" spans="1:8" ht="51" hidden="1" x14ac:dyDescent="0.2">
      <c r="A124" s="12" t="s">
        <v>242</v>
      </c>
      <c r="B124" s="12">
        <v>4400000000</v>
      </c>
      <c r="C124" s="63">
        <v>465</v>
      </c>
      <c r="D124" s="60">
        <f>Ведом!F350</f>
        <v>0</v>
      </c>
      <c r="E124" s="60">
        <f>Ведом!G350</f>
        <v>0</v>
      </c>
      <c r="G124" s="119"/>
      <c r="H124" s="119"/>
    </row>
    <row r="125" spans="1:8" hidden="1" x14ac:dyDescent="0.2">
      <c r="A125" s="52" t="s">
        <v>73</v>
      </c>
      <c r="B125" s="12">
        <v>4400000000</v>
      </c>
      <c r="C125" s="63">
        <v>800</v>
      </c>
      <c r="D125" s="60">
        <f>D126+D127</f>
        <v>0</v>
      </c>
      <c r="E125" s="60">
        <f>E126+E127</f>
        <v>0</v>
      </c>
      <c r="G125" s="119"/>
      <c r="H125" s="119"/>
    </row>
    <row r="126" spans="1:8" ht="25.5" hidden="1" x14ac:dyDescent="0.2">
      <c r="A126" s="52" t="s">
        <v>138</v>
      </c>
      <c r="B126" s="12">
        <v>4400000000</v>
      </c>
      <c r="C126" s="63">
        <v>810</v>
      </c>
      <c r="D126" s="60">
        <f>Ведом!F379</f>
        <v>0</v>
      </c>
      <c r="E126" s="60">
        <f>Ведом!G379</f>
        <v>0</v>
      </c>
      <c r="G126" s="119"/>
      <c r="H126" s="119"/>
    </row>
    <row r="127" spans="1:8" hidden="1" x14ac:dyDescent="0.2">
      <c r="A127" s="52" t="s">
        <v>74</v>
      </c>
      <c r="B127" s="12">
        <v>4400000000</v>
      </c>
      <c r="C127" s="63">
        <v>850</v>
      </c>
      <c r="D127" s="60">
        <f>Ведом!F352</f>
        <v>0</v>
      </c>
      <c r="E127" s="60"/>
      <c r="G127" s="119"/>
      <c r="H127" s="119"/>
    </row>
    <row r="128" spans="1:8" s="72" customFormat="1" ht="25.5" x14ac:dyDescent="0.2">
      <c r="A128" s="39" t="s">
        <v>269</v>
      </c>
      <c r="B128" s="147">
        <v>4700000000</v>
      </c>
      <c r="C128" s="148"/>
      <c r="D128" s="61">
        <f>D129</f>
        <v>2617.2919999999999</v>
      </c>
      <c r="E128" s="61"/>
      <c r="G128" s="120"/>
      <c r="H128" s="121"/>
    </row>
    <row r="129" spans="1:8" ht="25.5" x14ac:dyDescent="0.2">
      <c r="A129" s="17" t="s">
        <v>98</v>
      </c>
      <c r="B129" s="103">
        <v>4700000000</v>
      </c>
      <c r="C129" s="149">
        <v>600</v>
      </c>
      <c r="D129" s="60">
        <f>D130</f>
        <v>2617.2919999999999</v>
      </c>
      <c r="E129" s="60"/>
      <c r="G129" s="122"/>
      <c r="H129" s="119"/>
    </row>
    <row r="130" spans="1:8" x14ac:dyDescent="0.2">
      <c r="A130" s="17" t="s">
        <v>99</v>
      </c>
      <c r="B130" s="103">
        <v>4700000000</v>
      </c>
      <c r="C130" s="149">
        <v>620</v>
      </c>
      <c r="D130" s="60">
        <f>Ведом!F204</f>
        <v>2617.2919999999999</v>
      </c>
      <c r="E130" s="60"/>
      <c r="G130" s="119"/>
      <c r="H130" s="119"/>
    </row>
    <row r="131" spans="1:8" ht="26.25" customHeight="1" x14ac:dyDescent="0.2">
      <c r="A131" s="39" t="s">
        <v>268</v>
      </c>
      <c r="B131" s="147">
        <v>4800000000</v>
      </c>
      <c r="C131" s="148"/>
      <c r="D131" s="61">
        <f>D132+D134</f>
        <v>2988.4250000000002</v>
      </c>
      <c r="E131" s="61">
        <f>E132+E134</f>
        <v>0</v>
      </c>
      <c r="G131" s="119"/>
      <c r="H131" s="119"/>
    </row>
    <row r="132" spans="1:8" x14ac:dyDescent="0.2">
      <c r="A132" s="17" t="s">
        <v>71</v>
      </c>
      <c r="B132" s="103">
        <v>4800000000</v>
      </c>
      <c r="C132" s="149">
        <v>200</v>
      </c>
      <c r="D132" s="60">
        <f>D133</f>
        <v>329.02800000000002</v>
      </c>
      <c r="E132" s="60"/>
    </row>
    <row r="133" spans="1:8" x14ac:dyDescent="0.2">
      <c r="A133" s="17" t="s">
        <v>72</v>
      </c>
      <c r="B133" s="103">
        <v>4800000000</v>
      </c>
      <c r="C133" s="149">
        <v>240</v>
      </c>
      <c r="D133" s="60">
        <f>Ведом!F317+Ведом!F48</f>
        <v>329.02800000000002</v>
      </c>
      <c r="E133" s="60"/>
    </row>
    <row r="134" spans="1:8" ht="25.5" x14ac:dyDescent="0.2">
      <c r="A134" s="17" t="s">
        <v>98</v>
      </c>
      <c r="B134" s="103">
        <v>4800000000</v>
      </c>
      <c r="C134" s="149">
        <v>600</v>
      </c>
      <c r="D134" s="60">
        <f>D135</f>
        <v>2659.3969999999999</v>
      </c>
      <c r="E134" s="60"/>
    </row>
    <row r="135" spans="1:8" ht="12" customHeight="1" x14ac:dyDescent="0.2">
      <c r="A135" s="17" t="s">
        <v>99</v>
      </c>
      <c r="B135" s="103">
        <v>4800000000</v>
      </c>
      <c r="C135" s="149">
        <v>620</v>
      </c>
      <c r="D135" s="60">
        <f>Ведом!F164</f>
        <v>2659.3969999999999</v>
      </c>
      <c r="E135" s="60"/>
    </row>
    <row r="136" spans="1:8" ht="25.5" x14ac:dyDescent="0.2">
      <c r="A136" s="39" t="s">
        <v>261</v>
      </c>
      <c r="B136" s="147">
        <v>4900000000</v>
      </c>
      <c r="C136" s="148"/>
      <c r="D136" s="61">
        <f>D137+D139+D141</f>
        <v>1550.6130000000001</v>
      </c>
      <c r="E136" s="61"/>
    </row>
    <row r="137" spans="1:8" ht="38.25" x14ac:dyDescent="0.2">
      <c r="A137" s="12" t="s">
        <v>69</v>
      </c>
      <c r="B137" s="103">
        <v>4900000000</v>
      </c>
      <c r="C137" s="149">
        <v>100</v>
      </c>
      <c r="D137" s="60">
        <f>D138</f>
        <v>1535.6130000000001</v>
      </c>
      <c r="E137" s="60"/>
    </row>
    <row r="138" spans="1:8" x14ac:dyDescent="0.2">
      <c r="A138" s="12" t="s">
        <v>70</v>
      </c>
      <c r="B138" s="103">
        <v>4900000000</v>
      </c>
      <c r="C138" s="149">
        <v>120</v>
      </c>
      <c r="D138" s="60">
        <f>Ведом!F497</f>
        <v>1535.6130000000001</v>
      </c>
      <c r="E138" s="60"/>
    </row>
    <row r="139" spans="1:8" x14ac:dyDescent="0.2">
      <c r="A139" s="52" t="s">
        <v>71</v>
      </c>
      <c r="B139" s="103">
        <v>4900000000</v>
      </c>
      <c r="C139" s="149">
        <v>200</v>
      </c>
      <c r="D139" s="60">
        <f>D140</f>
        <v>15</v>
      </c>
      <c r="E139" s="60"/>
    </row>
    <row r="140" spans="1:8" x14ac:dyDescent="0.2">
      <c r="A140" s="12" t="s">
        <v>72</v>
      </c>
      <c r="B140" s="103">
        <v>4900000000</v>
      </c>
      <c r="C140" s="149">
        <v>240</v>
      </c>
      <c r="D140" s="60">
        <f>Ведом!F499</f>
        <v>15</v>
      </c>
      <c r="E140" s="60"/>
    </row>
    <row r="141" spans="1:8" hidden="1" x14ac:dyDescent="0.2">
      <c r="A141" s="52" t="s">
        <v>73</v>
      </c>
      <c r="B141" s="103">
        <v>4900000000</v>
      </c>
      <c r="C141" s="149">
        <v>800</v>
      </c>
      <c r="D141" s="60">
        <f>D142</f>
        <v>0</v>
      </c>
      <c r="E141" s="60"/>
    </row>
    <row r="142" spans="1:8" hidden="1" x14ac:dyDescent="0.2">
      <c r="A142" s="52" t="s">
        <v>74</v>
      </c>
      <c r="B142" s="103">
        <v>4900000000</v>
      </c>
      <c r="C142" s="149">
        <v>850</v>
      </c>
      <c r="D142" s="60">
        <f>Ведом!F501</f>
        <v>0</v>
      </c>
      <c r="E142" s="60"/>
    </row>
    <row r="143" spans="1:8" s="19" customFormat="1" hidden="1" x14ac:dyDescent="0.2">
      <c r="A143" s="17" t="s">
        <v>223</v>
      </c>
      <c r="B143" s="103" t="s">
        <v>217</v>
      </c>
      <c r="C143" s="149"/>
      <c r="D143" s="60">
        <f>D144</f>
        <v>0</v>
      </c>
      <c r="E143" s="60">
        <f>E144</f>
        <v>0</v>
      </c>
    </row>
    <row r="144" spans="1:8" s="19" customFormat="1" hidden="1" x14ac:dyDescent="0.2">
      <c r="A144" s="17" t="s">
        <v>71</v>
      </c>
      <c r="B144" s="103" t="s">
        <v>217</v>
      </c>
      <c r="C144" s="149">
        <v>200</v>
      </c>
      <c r="D144" s="60">
        <f>D145</f>
        <v>0</v>
      </c>
      <c r="E144" s="60">
        <f>E145</f>
        <v>0</v>
      </c>
    </row>
    <row r="145" spans="1:6" s="19" customFormat="1" hidden="1" x14ac:dyDescent="0.2">
      <c r="A145" s="17" t="s">
        <v>72</v>
      </c>
      <c r="B145" s="103" t="s">
        <v>217</v>
      </c>
      <c r="C145" s="149">
        <v>240</v>
      </c>
      <c r="D145" s="60">
        <f>Ведом!F121</f>
        <v>0</v>
      </c>
      <c r="E145" s="60">
        <f>Ведом!G121</f>
        <v>0</v>
      </c>
    </row>
    <row r="146" spans="1:6" s="19" customFormat="1" hidden="1" x14ac:dyDescent="0.2">
      <c r="A146" s="17" t="s">
        <v>221</v>
      </c>
      <c r="B146" s="103" t="s">
        <v>220</v>
      </c>
      <c r="C146" s="149"/>
      <c r="D146" s="60" t="e">
        <f>D147</f>
        <v>#REF!</v>
      </c>
      <c r="E146" s="60" t="e">
        <f>E147</f>
        <v>#REF!</v>
      </c>
    </row>
    <row r="147" spans="1:6" s="19" customFormat="1" hidden="1" x14ac:dyDescent="0.2">
      <c r="A147" s="17" t="s">
        <v>71</v>
      </c>
      <c r="B147" s="103" t="s">
        <v>220</v>
      </c>
      <c r="C147" s="149">
        <v>200</v>
      </c>
      <c r="D147" s="60" t="e">
        <f>D148</f>
        <v>#REF!</v>
      </c>
      <c r="E147" s="60" t="e">
        <f>E148</f>
        <v>#REF!</v>
      </c>
    </row>
    <row r="148" spans="1:6" s="19" customFormat="1" hidden="1" x14ac:dyDescent="0.2">
      <c r="A148" s="17" t="s">
        <v>72</v>
      </c>
      <c r="B148" s="103" t="s">
        <v>220</v>
      </c>
      <c r="C148" s="149">
        <v>240</v>
      </c>
      <c r="D148" s="60" t="e">
        <f>Ведом!#REF!</f>
        <v>#REF!</v>
      </c>
      <c r="E148" s="60" t="e">
        <f>Ведом!#REF!</f>
        <v>#REF!</v>
      </c>
    </row>
    <row r="149" spans="1:6" s="19" customFormat="1" hidden="1" x14ac:dyDescent="0.2">
      <c r="A149" s="17" t="s">
        <v>224</v>
      </c>
      <c r="B149" s="103" t="s">
        <v>218</v>
      </c>
      <c r="C149" s="149"/>
      <c r="D149" s="60">
        <f>D150</f>
        <v>0</v>
      </c>
      <c r="E149" s="60">
        <f>E150</f>
        <v>0</v>
      </c>
    </row>
    <row r="150" spans="1:6" s="19" customFormat="1" ht="25.5" hidden="1" x14ac:dyDescent="0.2">
      <c r="A150" s="17" t="s">
        <v>98</v>
      </c>
      <c r="B150" s="103" t="s">
        <v>218</v>
      </c>
      <c r="C150" s="149">
        <v>600</v>
      </c>
      <c r="D150" s="60">
        <f>D151</f>
        <v>0</v>
      </c>
      <c r="E150" s="60">
        <f>E151</f>
        <v>0</v>
      </c>
    </row>
    <row r="151" spans="1:6" s="19" customFormat="1" hidden="1" x14ac:dyDescent="0.2">
      <c r="A151" s="17" t="s">
        <v>99</v>
      </c>
      <c r="B151" s="103" t="s">
        <v>218</v>
      </c>
      <c r="C151" s="149">
        <v>620</v>
      </c>
      <c r="D151" s="60"/>
      <c r="E151" s="60"/>
    </row>
    <row r="152" spans="1:6" s="19" customFormat="1" ht="25.5" hidden="1" x14ac:dyDescent="0.2">
      <c r="A152" s="17" t="s">
        <v>225</v>
      </c>
      <c r="B152" s="103" t="s">
        <v>219</v>
      </c>
      <c r="C152" s="149"/>
      <c r="D152" s="60">
        <f>D153</f>
        <v>0</v>
      </c>
      <c r="E152" s="60">
        <f>E153</f>
        <v>0</v>
      </c>
    </row>
    <row r="153" spans="1:6" ht="25.5" hidden="1" x14ac:dyDescent="0.2">
      <c r="A153" s="17" t="s">
        <v>172</v>
      </c>
      <c r="B153" s="103" t="s">
        <v>219</v>
      </c>
      <c r="C153" s="149">
        <v>400</v>
      </c>
      <c r="D153" s="60">
        <f>D154</f>
        <v>0</v>
      </c>
      <c r="E153" s="60">
        <f>E154</f>
        <v>0</v>
      </c>
    </row>
    <row r="154" spans="1:6" hidden="1" x14ac:dyDescent="0.2">
      <c r="A154" s="17" t="s">
        <v>173</v>
      </c>
      <c r="B154" s="103" t="s">
        <v>219</v>
      </c>
      <c r="C154" s="149">
        <v>410</v>
      </c>
      <c r="D154" s="60">
        <f>Ведом!F452</f>
        <v>0</v>
      </c>
      <c r="E154" s="60">
        <f>Ведом!G452</f>
        <v>0</v>
      </c>
    </row>
    <row r="155" spans="1:6" ht="12.75" customHeight="1" x14ac:dyDescent="0.2">
      <c r="A155" s="62" t="s">
        <v>6</v>
      </c>
      <c r="B155" s="62"/>
      <c r="C155" s="64"/>
      <c r="D155" s="61">
        <f>D12+D24+D35+D42+D45++D48+D51+D54+D59+D62+D65+D70+D73+D80+D85+D98+D104+D107+D110+D114+D128+D131+D136+D117</f>
        <v>324144.55799999996</v>
      </c>
      <c r="E155" s="61">
        <f>E12+E24+E35+E42+E45++E48+E51+E54+E59+E62+E65+E70+E73+E80+E85+E98+E104+E107+E110+E114+E128+E131+E136+E117</f>
        <v>54864.664000000004</v>
      </c>
      <c r="F155" s="7" t="s">
        <v>279</v>
      </c>
    </row>
    <row r="156" spans="1:6" hidden="1" x14ac:dyDescent="0.2">
      <c r="A156" s="28" t="s">
        <v>155</v>
      </c>
      <c r="B156" s="28"/>
      <c r="C156" s="28"/>
      <c r="D156" s="20">
        <v>0</v>
      </c>
      <c r="E156" s="20">
        <v>0</v>
      </c>
    </row>
    <row r="157" spans="1:6" hidden="1" x14ac:dyDescent="0.2">
      <c r="A157" s="27" t="s">
        <v>155</v>
      </c>
      <c r="B157" s="27"/>
      <c r="C157" s="27"/>
      <c r="D157" s="9">
        <v>0</v>
      </c>
      <c r="E157" s="9">
        <v>0</v>
      </c>
    </row>
    <row r="158" spans="1:6" hidden="1" x14ac:dyDescent="0.2">
      <c r="A158" s="27" t="s">
        <v>155</v>
      </c>
      <c r="B158" s="27"/>
      <c r="C158" s="27"/>
      <c r="D158" s="9">
        <v>0</v>
      </c>
      <c r="E158" s="9">
        <v>0</v>
      </c>
    </row>
    <row r="159" spans="1:6" hidden="1" x14ac:dyDescent="0.2">
      <c r="A159" s="27" t="s">
        <v>155</v>
      </c>
      <c r="B159" s="27"/>
      <c r="C159" s="27"/>
      <c r="D159" s="9">
        <v>0</v>
      </c>
      <c r="E159" s="9">
        <v>0</v>
      </c>
    </row>
    <row r="160" spans="1:6" hidden="1" x14ac:dyDescent="0.2">
      <c r="A160" s="27" t="s">
        <v>155</v>
      </c>
      <c r="B160" s="27"/>
      <c r="C160" s="27"/>
      <c r="D160" s="9">
        <v>0</v>
      </c>
      <c r="E160" s="9">
        <v>0</v>
      </c>
    </row>
    <row r="161" spans="1:5" hidden="1" x14ac:dyDescent="0.2">
      <c r="A161" s="27" t="s">
        <v>155</v>
      </c>
      <c r="B161" s="27"/>
      <c r="C161" s="27"/>
      <c r="D161" s="9">
        <v>0</v>
      </c>
      <c r="E161" s="9">
        <v>0</v>
      </c>
    </row>
    <row r="162" spans="1:5" hidden="1" x14ac:dyDescent="0.2">
      <c r="A162" s="27" t="s">
        <v>155</v>
      </c>
      <c r="B162" s="27"/>
      <c r="C162" s="27"/>
      <c r="D162" s="9">
        <v>0</v>
      </c>
      <c r="E162" s="9">
        <v>0</v>
      </c>
    </row>
    <row r="163" spans="1:5" hidden="1" x14ac:dyDescent="0.2">
      <c r="A163" s="27" t="s">
        <v>155</v>
      </c>
      <c r="B163" s="27"/>
      <c r="C163" s="27"/>
      <c r="D163" s="9">
        <v>0</v>
      </c>
      <c r="E163" s="9">
        <v>0</v>
      </c>
    </row>
    <row r="164" spans="1:5" hidden="1" x14ac:dyDescent="0.2">
      <c r="A164" s="27" t="s">
        <v>155</v>
      </c>
      <c r="B164" s="27"/>
      <c r="C164" s="27"/>
      <c r="D164" s="9">
        <v>0</v>
      </c>
      <c r="E164" s="9">
        <v>0</v>
      </c>
    </row>
    <row r="165" spans="1:5" hidden="1" x14ac:dyDescent="0.2">
      <c r="A165" s="27" t="s">
        <v>155</v>
      </c>
      <c r="B165" s="27"/>
      <c r="C165" s="27"/>
      <c r="D165" s="9">
        <v>0</v>
      </c>
      <c r="E165" s="9">
        <v>0</v>
      </c>
    </row>
    <row r="166" spans="1:5" hidden="1" x14ac:dyDescent="0.2">
      <c r="A166" s="27" t="s">
        <v>155</v>
      </c>
      <c r="B166" s="27"/>
      <c r="C166" s="27"/>
      <c r="D166" s="9">
        <v>0</v>
      </c>
      <c r="E166" s="9">
        <v>0</v>
      </c>
    </row>
    <row r="167" spans="1:5" hidden="1" x14ac:dyDescent="0.2">
      <c r="A167" s="27" t="s">
        <v>155</v>
      </c>
      <c r="B167" s="27"/>
      <c r="C167" s="27"/>
      <c r="D167" s="9">
        <v>0</v>
      </c>
      <c r="E167" s="9">
        <v>0</v>
      </c>
    </row>
    <row r="168" spans="1:5" hidden="1" x14ac:dyDescent="0.2">
      <c r="A168" s="27" t="s">
        <v>155</v>
      </c>
      <c r="B168" s="27"/>
      <c r="C168" s="27"/>
      <c r="D168" s="9">
        <v>0</v>
      </c>
      <c r="E168" s="9">
        <v>0</v>
      </c>
    </row>
    <row r="169" spans="1:5" hidden="1" x14ac:dyDescent="0.2">
      <c r="A169" s="27" t="s">
        <v>155</v>
      </c>
      <c r="B169" s="27"/>
      <c r="C169" s="27"/>
      <c r="D169" s="9">
        <v>0</v>
      </c>
      <c r="E169" s="9">
        <v>0</v>
      </c>
    </row>
    <row r="170" spans="1:5" hidden="1" x14ac:dyDescent="0.2">
      <c r="A170" s="27" t="s">
        <v>155</v>
      </c>
      <c r="B170" s="27"/>
      <c r="C170" s="27"/>
      <c r="D170" s="9">
        <v>0</v>
      </c>
      <c r="E170" s="9">
        <v>0</v>
      </c>
    </row>
    <row r="171" spans="1:5" hidden="1" x14ac:dyDescent="0.2">
      <c r="A171" s="27" t="s">
        <v>155</v>
      </c>
      <c r="B171" s="27"/>
      <c r="C171" s="27"/>
      <c r="D171" s="9">
        <v>0</v>
      </c>
      <c r="E171" s="9">
        <v>0</v>
      </c>
    </row>
    <row r="172" spans="1:5" hidden="1" x14ac:dyDescent="0.2">
      <c r="A172" s="27" t="s">
        <v>155</v>
      </c>
      <c r="B172" s="27"/>
      <c r="C172" s="27"/>
      <c r="D172" s="9">
        <v>0</v>
      </c>
      <c r="E172" s="9">
        <v>0</v>
      </c>
    </row>
    <row r="173" spans="1:5" hidden="1" x14ac:dyDescent="0.2">
      <c r="A173" s="27" t="s">
        <v>155</v>
      </c>
      <c r="B173" s="27"/>
      <c r="C173" s="27"/>
      <c r="D173" s="9">
        <v>0</v>
      </c>
      <c r="E173" s="9">
        <v>0</v>
      </c>
    </row>
    <row r="174" spans="1:5" hidden="1" x14ac:dyDescent="0.2">
      <c r="A174" s="27" t="s">
        <v>155</v>
      </c>
      <c r="B174" s="27"/>
      <c r="C174" s="27"/>
      <c r="D174" s="9">
        <v>0</v>
      </c>
      <c r="E174" s="9">
        <v>0</v>
      </c>
    </row>
    <row r="175" spans="1:5" hidden="1" x14ac:dyDescent="0.2">
      <c r="A175" s="27" t="s">
        <v>155</v>
      </c>
      <c r="B175" s="27"/>
      <c r="C175" s="27"/>
      <c r="D175" s="9">
        <v>0</v>
      </c>
      <c r="E175" s="9">
        <v>0</v>
      </c>
    </row>
    <row r="176" spans="1:5" hidden="1" x14ac:dyDescent="0.2">
      <c r="A176" s="27" t="s">
        <v>155</v>
      </c>
      <c r="B176" s="27"/>
      <c r="C176" s="27"/>
      <c r="D176" s="9">
        <v>0</v>
      </c>
      <c r="E176" s="9">
        <v>0</v>
      </c>
    </row>
    <row r="177" spans="1:5" hidden="1" x14ac:dyDescent="0.2">
      <c r="A177" s="27" t="s">
        <v>155</v>
      </c>
      <c r="B177" s="27"/>
      <c r="C177" s="27"/>
      <c r="D177" s="9">
        <v>0</v>
      </c>
      <c r="E177" s="9">
        <v>0</v>
      </c>
    </row>
    <row r="178" spans="1:5" hidden="1" x14ac:dyDescent="0.2">
      <c r="A178" s="27" t="s">
        <v>155</v>
      </c>
      <c r="B178" s="27"/>
      <c r="C178" s="27"/>
      <c r="D178" s="9">
        <v>0</v>
      </c>
      <c r="E178" s="9">
        <v>0</v>
      </c>
    </row>
    <row r="179" spans="1:5" hidden="1" x14ac:dyDescent="0.2">
      <c r="A179" s="27" t="s">
        <v>155</v>
      </c>
      <c r="B179" s="27"/>
      <c r="C179" s="27"/>
      <c r="D179" s="9">
        <v>0</v>
      </c>
      <c r="E179" s="9">
        <v>0</v>
      </c>
    </row>
    <row r="180" spans="1:5" hidden="1" x14ac:dyDescent="0.2">
      <c r="A180" s="27" t="s">
        <v>155</v>
      </c>
      <c r="B180" s="27"/>
      <c r="C180" s="27"/>
      <c r="D180" s="9">
        <v>0</v>
      </c>
      <c r="E180" s="9">
        <v>0</v>
      </c>
    </row>
    <row r="181" spans="1:5" hidden="1" x14ac:dyDescent="0.2">
      <c r="A181" s="27" t="s">
        <v>155</v>
      </c>
      <c r="B181" s="27"/>
      <c r="C181" s="27"/>
      <c r="D181" s="9">
        <v>0</v>
      </c>
      <c r="E181" s="9">
        <v>0</v>
      </c>
    </row>
    <row r="182" spans="1:5" hidden="1" x14ac:dyDescent="0.2">
      <c r="A182" s="27" t="s">
        <v>155</v>
      </c>
      <c r="B182" s="27"/>
      <c r="C182" s="27"/>
      <c r="D182" s="9">
        <v>0</v>
      </c>
      <c r="E182" s="9">
        <v>0</v>
      </c>
    </row>
    <row r="183" spans="1:5" hidden="1" x14ac:dyDescent="0.2">
      <c r="A183" s="27" t="s">
        <v>155</v>
      </c>
      <c r="B183" s="27"/>
      <c r="C183" s="27"/>
      <c r="D183" s="9">
        <v>0</v>
      </c>
      <c r="E183" s="9">
        <v>0</v>
      </c>
    </row>
    <row r="184" spans="1:5" hidden="1" x14ac:dyDescent="0.2">
      <c r="A184" s="27" t="s">
        <v>155</v>
      </c>
      <c r="B184" s="27"/>
      <c r="C184" s="27"/>
      <c r="D184" s="9">
        <v>0</v>
      </c>
      <c r="E184" s="9">
        <v>0</v>
      </c>
    </row>
    <row r="185" spans="1:5" hidden="1" x14ac:dyDescent="0.2">
      <c r="A185" s="27" t="s">
        <v>155</v>
      </c>
      <c r="B185" s="27"/>
      <c r="C185" s="27"/>
      <c r="D185" s="9">
        <v>0</v>
      </c>
      <c r="E185" s="9">
        <v>0</v>
      </c>
    </row>
    <row r="186" spans="1:5" hidden="1" x14ac:dyDescent="0.2">
      <c r="A186" s="27" t="s">
        <v>155</v>
      </c>
      <c r="B186" s="27"/>
      <c r="C186" s="27"/>
      <c r="D186" s="9">
        <v>0</v>
      </c>
      <c r="E186" s="9">
        <v>0</v>
      </c>
    </row>
    <row r="187" spans="1:5" hidden="1" x14ac:dyDescent="0.2">
      <c r="A187" s="27" t="s">
        <v>155</v>
      </c>
      <c r="B187" s="27"/>
      <c r="C187" s="27"/>
      <c r="D187" s="9">
        <v>0</v>
      </c>
      <c r="E187" s="9">
        <v>0</v>
      </c>
    </row>
    <row r="188" spans="1:5" hidden="1" x14ac:dyDescent="0.2">
      <c r="A188" s="27" t="s">
        <v>155</v>
      </c>
      <c r="B188" s="27"/>
      <c r="C188" s="27"/>
      <c r="D188" s="9">
        <v>0</v>
      </c>
      <c r="E188" s="9">
        <v>0</v>
      </c>
    </row>
    <row r="189" spans="1:5" hidden="1" x14ac:dyDescent="0.2">
      <c r="A189" s="27" t="s">
        <v>155</v>
      </c>
      <c r="B189" s="27"/>
      <c r="C189" s="27"/>
      <c r="D189" s="9">
        <v>0</v>
      </c>
      <c r="E189" s="9">
        <v>0</v>
      </c>
    </row>
    <row r="190" spans="1:5" hidden="1" x14ac:dyDescent="0.2">
      <c r="A190" s="27" t="s">
        <v>155</v>
      </c>
      <c r="B190" s="27"/>
      <c r="C190" s="27"/>
      <c r="D190" s="9">
        <v>0</v>
      </c>
      <c r="E190" s="9">
        <v>0</v>
      </c>
    </row>
    <row r="191" spans="1:5" hidden="1" x14ac:dyDescent="0.2">
      <c r="A191" s="27" t="s">
        <v>155</v>
      </c>
      <c r="B191" s="27"/>
      <c r="C191" s="27"/>
      <c r="D191" s="9">
        <v>0</v>
      </c>
      <c r="E191" s="9">
        <v>0</v>
      </c>
    </row>
    <row r="192" spans="1:5" hidden="1" x14ac:dyDescent="0.2">
      <c r="A192" s="27" t="s">
        <v>155</v>
      </c>
      <c r="B192" s="27"/>
      <c r="C192" s="27"/>
      <c r="D192" s="9">
        <v>0</v>
      </c>
      <c r="E192" s="9">
        <v>0</v>
      </c>
    </row>
    <row r="193" spans="1:5" hidden="1" x14ac:dyDescent="0.2">
      <c r="A193" s="27" t="s">
        <v>155</v>
      </c>
      <c r="B193" s="27"/>
      <c r="C193" s="27"/>
      <c r="D193" s="9">
        <v>0</v>
      </c>
      <c r="E193" s="9">
        <v>0</v>
      </c>
    </row>
    <row r="194" spans="1:5" hidden="1" x14ac:dyDescent="0.2">
      <c r="A194" s="27" t="s">
        <v>155</v>
      </c>
      <c r="B194" s="27"/>
      <c r="C194" s="27"/>
      <c r="D194" s="9">
        <v>0</v>
      </c>
      <c r="E194" s="9">
        <v>0</v>
      </c>
    </row>
    <row r="195" spans="1:5" hidden="1" x14ac:dyDescent="0.2">
      <c r="A195" s="27" t="s">
        <v>155</v>
      </c>
      <c r="B195" s="27"/>
      <c r="C195" s="27"/>
      <c r="D195" s="9">
        <v>0</v>
      </c>
      <c r="E195" s="9">
        <v>0</v>
      </c>
    </row>
    <row r="196" spans="1:5" hidden="1" x14ac:dyDescent="0.2">
      <c r="A196" s="27" t="s">
        <v>155</v>
      </c>
      <c r="B196" s="27"/>
      <c r="C196" s="27"/>
      <c r="D196" s="9">
        <v>0</v>
      </c>
      <c r="E196" s="9">
        <v>0</v>
      </c>
    </row>
    <row r="197" spans="1:5" hidden="1" x14ac:dyDescent="0.2">
      <c r="A197" s="27" t="s">
        <v>155</v>
      </c>
      <c r="B197" s="27"/>
      <c r="C197" s="27"/>
      <c r="D197" s="9">
        <v>0</v>
      </c>
      <c r="E197" s="9">
        <v>0</v>
      </c>
    </row>
    <row r="198" spans="1:5" hidden="1" x14ac:dyDescent="0.2">
      <c r="A198" s="27" t="s">
        <v>155</v>
      </c>
      <c r="B198" s="27"/>
      <c r="C198" s="27"/>
      <c r="D198" s="9">
        <v>0</v>
      </c>
      <c r="E198" s="9">
        <v>0</v>
      </c>
    </row>
    <row r="199" spans="1:5" hidden="1" x14ac:dyDescent="0.2">
      <c r="A199" s="27" t="s">
        <v>155</v>
      </c>
      <c r="B199" s="27"/>
      <c r="C199" s="27"/>
      <c r="D199" s="9">
        <v>0</v>
      </c>
      <c r="E199" s="9">
        <v>0</v>
      </c>
    </row>
    <row r="200" spans="1:5" hidden="1" x14ac:dyDescent="0.2">
      <c r="A200" s="27" t="s">
        <v>155</v>
      </c>
      <c r="B200" s="27"/>
      <c r="C200" s="27"/>
      <c r="D200" s="9">
        <v>0</v>
      </c>
      <c r="E200" s="9">
        <v>0</v>
      </c>
    </row>
    <row r="201" spans="1:5" hidden="1" x14ac:dyDescent="0.2">
      <c r="A201" s="27" t="s">
        <v>155</v>
      </c>
      <c r="B201" s="27"/>
      <c r="C201" s="27"/>
      <c r="D201" s="9">
        <v>0</v>
      </c>
      <c r="E201" s="9">
        <v>0</v>
      </c>
    </row>
    <row r="202" spans="1:5" hidden="1" x14ac:dyDescent="0.2">
      <c r="A202" s="27" t="s">
        <v>155</v>
      </c>
      <c r="B202" s="27"/>
      <c r="C202" s="27"/>
      <c r="D202" s="9">
        <v>0</v>
      </c>
      <c r="E202" s="9">
        <v>0</v>
      </c>
    </row>
    <row r="203" spans="1:5" hidden="1" x14ac:dyDescent="0.2">
      <c r="A203" s="27" t="s">
        <v>155</v>
      </c>
      <c r="B203" s="27"/>
      <c r="C203" s="27"/>
      <c r="D203" s="9">
        <v>0</v>
      </c>
      <c r="E203" s="9">
        <v>0</v>
      </c>
    </row>
    <row r="204" spans="1:5" hidden="1" x14ac:dyDescent="0.2">
      <c r="A204" s="27" t="s">
        <v>155</v>
      </c>
      <c r="B204" s="27"/>
      <c r="C204" s="27"/>
      <c r="D204" s="9">
        <v>0</v>
      </c>
      <c r="E204" s="9">
        <v>0</v>
      </c>
    </row>
    <row r="205" spans="1:5" hidden="1" x14ac:dyDescent="0.2">
      <c r="A205" s="27" t="s">
        <v>155</v>
      </c>
      <c r="B205" s="27"/>
      <c r="C205" s="27"/>
      <c r="D205" s="9">
        <v>0</v>
      </c>
      <c r="E205" s="9">
        <v>0</v>
      </c>
    </row>
    <row r="206" spans="1:5" hidden="1" x14ac:dyDescent="0.2">
      <c r="A206" s="27" t="s">
        <v>155</v>
      </c>
      <c r="B206" s="27"/>
      <c r="C206" s="27"/>
      <c r="D206" s="9">
        <v>0</v>
      </c>
      <c r="E206" s="9">
        <v>0</v>
      </c>
    </row>
    <row r="207" spans="1:5" hidden="1" x14ac:dyDescent="0.2">
      <c r="A207" s="27" t="s">
        <v>155</v>
      </c>
      <c r="B207" s="27"/>
      <c r="C207" s="27"/>
      <c r="D207" s="9">
        <v>0</v>
      </c>
      <c r="E207" s="9">
        <v>0</v>
      </c>
    </row>
    <row r="208" spans="1:5" hidden="1" x14ac:dyDescent="0.2">
      <c r="A208" s="27" t="s">
        <v>155</v>
      </c>
      <c r="B208" s="27"/>
      <c r="C208" s="27"/>
      <c r="D208" s="9">
        <v>0</v>
      </c>
      <c r="E208" s="9">
        <v>0</v>
      </c>
    </row>
    <row r="209" spans="1:5" hidden="1" x14ac:dyDescent="0.2">
      <c r="A209" s="27" t="s">
        <v>155</v>
      </c>
      <c r="B209" s="27"/>
      <c r="C209" s="27"/>
      <c r="D209" s="9">
        <v>0</v>
      </c>
      <c r="E209" s="9">
        <v>0</v>
      </c>
    </row>
    <row r="210" spans="1:5" hidden="1" x14ac:dyDescent="0.2">
      <c r="A210" s="27" t="s">
        <v>155</v>
      </c>
      <c r="B210" s="27"/>
      <c r="C210" s="27"/>
      <c r="D210" s="9">
        <v>0</v>
      </c>
      <c r="E210" s="9">
        <v>0</v>
      </c>
    </row>
    <row r="211" spans="1:5" hidden="1" x14ac:dyDescent="0.2">
      <c r="A211" s="27" t="s">
        <v>155</v>
      </c>
      <c r="B211" s="27"/>
      <c r="C211" s="27"/>
      <c r="D211" s="9">
        <v>0</v>
      </c>
      <c r="E211" s="9">
        <v>0</v>
      </c>
    </row>
    <row r="212" spans="1:5" hidden="1" x14ac:dyDescent="0.2">
      <c r="A212" s="27" t="s">
        <v>155</v>
      </c>
      <c r="B212" s="27"/>
      <c r="C212" s="27"/>
      <c r="D212" s="9">
        <v>0</v>
      </c>
      <c r="E212" s="9">
        <v>0</v>
      </c>
    </row>
    <row r="213" spans="1:5" hidden="1" x14ac:dyDescent="0.2">
      <c r="A213" s="27" t="s">
        <v>155</v>
      </c>
      <c r="B213" s="27"/>
      <c r="C213" s="27"/>
      <c r="D213" s="9">
        <v>0</v>
      </c>
      <c r="E213" s="9">
        <v>0</v>
      </c>
    </row>
    <row r="214" spans="1:5" hidden="1" x14ac:dyDescent="0.2">
      <c r="A214" s="27" t="s">
        <v>155</v>
      </c>
      <c r="B214" s="27"/>
      <c r="C214" s="27"/>
      <c r="D214" s="9">
        <v>0</v>
      </c>
      <c r="E214" s="9">
        <v>0</v>
      </c>
    </row>
    <row r="215" spans="1:5" hidden="1" x14ac:dyDescent="0.2">
      <c r="A215" s="27" t="s">
        <v>155</v>
      </c>
      <c r="B215" s="27"/>
      <c r="C215" s="27"/>
      <c r="D215" s="9">
        <v>0</v>
      </c>
      <c r="E215" s="9">
        <v>0</v>
      </c>
    </row>
    <row r="216" spans="1:5" hidden="1" x14ac:dyDescent="0.2">
      <c r="A216" s="27" t="s">
        <v>155</v>
      </c>
      <c r="B216" s="27"/>
      <c r="C216" s="27"/>
      <c r="D216" s="9">
        <v>0</v>
      </c>
      <c r="E216" s="9">
        <v>0</v>
      </c>
    </row>
    <row r="217" spans="1:5" hidden="1" x14ac:dyDescent="0.2">
      <c r="A217" s="27" t="s">
        <v>155</v>
      </c>
      <c r="B217" s="27"/>
      <c r="C217" s="27"/>
      <c r="D217" s="9">
        <v>0</v>
      </c>
      <c r="E217" s="9">
        <v>0</v>
      </c>
    </row>
    <row r="218" spans="1:5" hidden="1" x14ac:dyDescent="0.2">
      <c r="A218" s="27" t="s">
        <v>155</v>
      </c>
      <c r="B218" s="27"/>
      <c r="C218" s="27"/>
      <c r="D218" s="9">
        <v>0</v>
      </c>
      <c r="E218" s="9">
        <v>0</v>
      </c>
    </row>
    <row r="219" spans="1:5" hidden="1" x14ac:dyDescent="0.2">
      <c r="A219" s="27" t="s">
        <v>155</v>
      </c>
      <c r="B219" s="27"/>
      <c r="C219" s="27"/>
      <c r="D219" s="9">
        <v>0</v>
      </c>
      <c r="E219" s="9">
        <v>0</v>
      </c>
    </row>
    <row r="220" spans="1:5" hidden="1" x14ac:dyDescent="0.2">
      <c r="A220" s="27" t="s">
        <v>155</v>
      </c>
      <c r="B220" s="27"/>
      <c r="C220" s="27"/>
      <c r="D220" s="9">
        <v>0</v>
      </c>
      <c r="E220" s="9">
        <v>0</v>
      </c>
    </row>
    <row r="221" spans="1:5" hidden="1" x14ac:dyDescent="0.2">
      <c r="A221" s="27" t="s">
        <v>155</v>
      </c>
      <c r="B221" s="27"/>
      <c r="C221" s="27"/>
      <c r="D221" s="9">
        <v>0</v>
      </c>
      <c r="E221" s="9">
        <v>0</v>
      </c>
    </row>
    <row r="222" spans="1:5" hidden="1" x14ac:dyDescent="0.2">
      <c r="A222" s="27" t="s">
        <v>155</v>
      </c>
      <c r="B222" s="27"/>
      <c r="C222" s="27"/>
      <c r="D222" s="9">
        <v>0</v>
      </c>
      <c r="E222" s="9">
        <v>0</v>
      </c>
    </row>
    <row r="223" spans="1:5" hidden="1" x14ac:dyDescent="0.2">
      <c r="A223" s="27" t="s">
        <v>155</v>
      </c>
      <c r="B223" s="27"/>
      <c r="C223" s="27"/>
      <c r="D223" s="9">
        <v>0</v>
      </c>
      <c r="E223" s="9">
        <v>0</v>
      </c>
    </row>
    <row r="224" spans="1:5" hidden="1" x14ac:dyDescent="0.2">
      <c r="A224" s="27" t="s">
        <v>155</v>
      </c>
      <c r="B224" s="27"/>
      <c r="C224" s="27"/>
      <c r="D224" s="9">
        <v>0</v>
      </c>
      <c r="E224" s="9">
        <v>0</v>
      </c>
    </row>
    <row r="225" spans="1:5" hidden="1" x14ac:dyDescent="0.2">
      <c r="A225" s="27" t="s">
        <v>155</v>
      </c>
      <c r="B225" s="27"/>
      <c r="C225" s="27"/>
      <c r="D225" s="9">
        <v>0</v>
      </c>
      <c r="E225" s="9">
        <v>0</v>
      </c>
    </row>
    <row r="226" spans="1:5" hidden="1" x14ac:dyDescent="0.2">
      <c r="A226" s="27" t="s">
        <v>155</v>
      </c>
      <c r="B226" s="27"/>
      <c r="C226" s="27"/>
      <c r="D226" s="9">
        <v>0</v>
      </c>
      <c r="E226" s="9">
        <v>0</v>
      </c>
    </row>
    <row r="227" spans="1:5" hidden="1" x14ac:dyDescent="0.2">
      <c r="A227" s="27" t="s">
        <v>155</v>
      </c>
      <c r="B227" s="27"/>
      <c r="C227" s="27"/>
      <c r="D227" s="9">
        <v>0</v>
      </c>
      <c r="E227" s="9">
        <v>0</v>
      </c>
    </row>
    <row r="228" spans="1:5" hidden="1" x14ac:dyDescent="0.2">
      <c r="A228" s="27" t="s">
        <v>155</v>
      </c>
      <c r="B228" s="27"/>
      <c r="C228" s="27"/>
      <c r="D228" s="9">
        <v>0</v>
      </c>
      <c r="E228" s="9">
        <v>0</v>
      </c>
    </row>
    <row r="229" spans="1:5" hidden="1" x14ac:dyDescent="0.2">
      <c r="A229" s="27" t="s">
        <v>155</v>
      </c>
      <c r="B229" s="27"/>
      <c r="C229" s="27"/>
      <c r="D229" s="9">
        <v>0</v>
      </c>
      <c r="E229" s="9">
        <v>0</v>
      </c>
    </row>
    <row r="230" spans="1:5" hidden="1" x14ac:dyDescent="0.2">
      <c r="A230" s="27" t="s">
        <v>155</v>
      </c>
      <c r="B230" s="27"/>
      <c r="C230" s="27"/>
      <c r="D230" s="9">
        <v>0</v>
      </c>
      <c r="E230" s="9">
        <v>0</v>
      </c>
    </row>
    <row r="231" spans="1:5" hidden="1" x14ac:dyDescent="0.2">
      <c r="A231" s="27" t="s">
        <v>155</v>
      </c>
      <c r="B231" s="27"/>
      <c r="C231" s="27"/>
      <c r="D231" s="9">
        <v>0</v>
      </c>
      <c r="E231" s="9">
        <v>0</v>
      </c>
    </row>
    <row r="232" spans="1:5" x14ac:dyDescent="0.2">
      <c r="D232" s="198"/>
    </row>
    <row r="233" spans="1:5" x14ac:dyDescent="0.2">
      <c r="D233" s="198"/>
      <c r="E233" s="115"/>
    </row>
  </sheetData>
  <sheetProtection selectLockedCells="1" selectUnlockedCells="1"/>
  <mergeCells count="6">
    <mergeCell ref="A1:F1"/>
    <mergeCell ref="A8:E8"/>
    <mergeCell ref="A10:A11"/>
    <mergeCell ref="D10:E10"/>
    <mergeCell ref="B10:B11"/>
    <mergeCell ref="C10:C11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Функц</vt:lpstr>
      <vt:lpstr>ЦСР</vt:lpstr>
      <vt:lpstr>Ведом!Область_печати</vt:lpstr>
      <vt:lpstr>Функц!Область_печати</vt:lpstr>
      <vt:lpstr>ЦСР!Область_печати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1</cp:lastModifiedBy>
  <cp:lastPrinted>2023-09-01T12:25:38Z</cp:lastPrinted>
  <dcterms:created xsi:type="dcterms:W3CDTF">2016-12-23T12:59:32Z</dcterms:created>
  <dcterms:modified xsi:type="dcterms:W3CDTF">2023-09-05T11:19:35Z</dcterms:modified>
</cp:coreProperties>
</file>