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drawings/drawing4.xml" ContentType="application/vnd.openxmlformats-officedocument.drawing+xml"/>
  <Override PartName="/xl/activeX/activeX4.xml" ContentType="application/vnd.ms-office.activeX+xml"/>
  <Override PartName="/xl/activeX/activeX4.bin" ContentType="application/vnd.ms-office.activeX"/>
  <Override PartName="/xl/drawings/drawing5.xml" ContentType="application/vnd.openxmlformats-officedocument.drawing+xml"/>
  <Override PartName="/xl/activeX/activeX5.xml" ContentType="application/vnd.ms-office.activeX+xml"/>
  <Override PartName="/xl/activeX/activeX5.bin" ContentType="application/vnd.ms-office.activeX"/>
  <Override PartName="/xl/drawings/drawing6.xml" ContentType="application/vnd.openxmlformats-officedocument.drawing+xml"/>
  <Override PartName="/xl/activeX/activeX6.xml" ContentType="application/vnd.ms-office.activeX+xml"/>
  <Override PartName="/xl/activeX/activeX6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ers\Марина\Desktop\Решение № 29 от 28.12.2022\"/>
    </mc:Choice>
  </mc:AlternateContent>
  <bookViews>
    <workbookView xWindow="120" yWindow="1170" windowWidth="15510" windowHeight="9615"/>
  </bookViews>
  <sheets>
    <sheet name="текст" sheetId="11" r:id="rId1"/>
    <sheet name="доходы  прил 3" sheetId="8" r:id="rId2"/>
    <sheet name="Ведом прил 4" sheetId="1" r:id="rId3"/>
    <sheet name="Функц прил 5" sheetId="2" r:id="rId4"/>
    <sheet name="Прил 8" sheetId="14" r:id="rId5"/>
    <sheet name="ЦСР прил 11" sheetId="7" r:id="rId6"/>
  </sheets>
  <externalReferences>
    <externalReference r:id="rId7"/>
  </externalReferences>
  <definedNames>
    <definedName name="_xlnm._FilterDatabase" localSheetId="2" hidden="1">'Ведом прил 4'!$A$7:$G$14</definedName>
    <definedName name="_xlnm._FilterDatabase" localSheetId="1" hidden="1">'доходы  прил 3'!$A$6:$E$10</definedName>
    <definedName name="_xlnm._FilterDatabase" localSheetId="0" hidden="1">текст!$A$8:$D$17</definedName>
    <definedName name="Items" localSheetId="1">#REF!</definedName>
    <definedName name="Items" localSheetId="4">#REF!</definedName>
    <definedName name="Items" localSheetId="0">#REF!</definedName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2">'Ведом прил 4'!$A$1:$G$227</definedName>
    <definedName name="_xlnm.Print_Area" localSheetId="1">'доходы  прил 3'!$A$1:$E$40</definedName>
    <definedName name="_xlnm.Print_Area" localSheetId="4">'Прил 8'!$A$1:$F$123</definedName>
    <definedName name="_xlnm.Print_Area" localSheetId="0">текст!$A$1:$D$41</definedName>
    <definedName name="_xlnm.Print_Area" localSheetId="3">'Функц прил 5'!$A$1:$D$106</definedName>
    <definedName name="_xlnm.Print_Area" localSheetId="5">'ЦСР прил 11'!$A$1:$E$117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 iterate="1"/>
</workbook>
</file>

<file path=xl/calcChain.xml><?xml version="1.0" encoding="utf-8"?>
<calcChain xmlns="http://schemas.openxmlformats.org/spreadsheetml/2006/main">
  <c r="G85" i="1" l="1"/>
  <c r="F85" i="1"/>
  <c r="D19" i="7" l="1"/>
  <c r="D23" i="7"/>
  <c r="F54" i="1"/>
  <c r="F49" i="1" s="1"/>
  <c r="F52" i="1"/>
  <c r="F190" i="1" l="1"/>
  <c r="D21" i="7" l="1"/>
  <c r="D20" i="7" s="1"/>
  <c r="C19" i="8" l="1"/>
  <c r="F69" i="1" l="1"/>
  <c r="G64" i="1" l="1"/>
  <c r="E19" i="8" l="1"/>
  <c r="D19" i="8"/>
  <c r="E11" i="8"/>
  <c r="D11" i="8"/>
  <c r="C11" i="8"/>
  <c r="E10" i="8" l="1"/>
  <c r="D10" i="8"/>
  <c r="C10" i="8"/>
  <c r="E17" i="7" l="1"/>
  <c r="F27" i="1" l="1"/>
  <c r="E25" i="7" l="1"/>
  <c r="E24" i="7" s="1"/>
  <c r="E23" i="7"/>
  <c r="E22" i="7" s="1"/>
  <c r="E31" i="8" l="1"/>
  <c r="E30" i="8" s="1"/>
  <c r="E29" i="8" s="1"/>
  <c r="D31" i="8"/>
  <c r="D30" i="8" s="1"/>
  <c r="D29" i="8" s="1"/>
  <c r="E28" i="8"/>
  <c r="D28" i="8"/>
  <c r="E27" i="8"/>
  <c r="D27" i="8"/>
  <c r="E16" i="7" l="1"/>
  <c r="E15" i="7" s="1"/>
  <c r="B14" i="7"/>
  <c r="B15" i="7" s="1"/>
  <c r="G124" i="1"/>
  <c r="F124" i="1"/>
  <c r="G126" i="1"/>
  <c r="F126" i="1"/>
  <c r="F123" i="1" s="1"/>
  <c r="F122" i="1" s="1"/>
  <c r="C69" i="2" s="1"/>
  <c r="G123" i="1" l="1"/>
  <c r="G122" i="1" s="1"/>
  <c r="D69" i="2" s="1"/>
  <c r="D68" i="2" s="1"/>
  <c r="B16" i="7"/>
  <c r="B17" i="7"/>
  <c r="B18" i="7" s="1"/>
  <c r="E31" i="7"/>
  <c r="D31" i="7"/>
  <c r="E13" i="7"/>
  <c r="E12" i="7" s="1"/>
  <c r="E11" i="7" s="1"/>
  <c r="D13" i="7"/>
  <c r="D12" i="7" s="1"/>
  <c r="D11" i="7" s="1"/>
  <c r="B19" i="7" l="1"/>
  <c r="B20" i="7" s="1"/>
  <c r="B21" i="7" s="1"/>
  <c r="B22" i="7"/>
  <c r="B23" i="7" s="1"/>
  <c r="D17" i="7"/>
  <c r="D70" i="2"/>
  <c r="D37" i="2"/>
  <c r="D36" i="2" s="1"/>
  <c r="D25" i="2"/>
  <c r="D24" i="2"/>
  <c r="D15" i="2"/>
  <c r="B24" i="7" l="1"/>
  <c r="B25" i="7"/>
  <c r="G120" i="1"/>
  <c r="G119" i="1" s="1"/>
  <c r="G89" i="1" s="1"/>
  <c r="G63" i="1"/>
  <c r="F194" i="1"/>
  <c r="D25" i="7" s="1"/>
  <c r="D24" i="7" s="1"/>
  <c r="F192" i="1"/>
  <c r="F120" i="1"/>
  <c r="F119" i="1" s="1"/>
  <c r="F71" i="1"/>
  <c r="F65" i="1"/>
  <c r="F63" i="1"/>
  <c r="F62" i="1" s="1"/>
  <c r="F61" i="1" s="1"/>
  <c r="C35" i="2" s="1"/>
  <c r="C34" i="2" s="1"/>
  <c r="F46" i="1"/>
  <c r="F45" i="1" s="1"/>
  <c r="F44" i="1" s="1"/>
  <c r="F43" i="1" s="1"/>
  <c r="C24" i="2" s="1"/>
  <c r="F33" i="1"/>
  <c r="F68" i="1" l="1"/>
  <c r="F67" i="1" s="1"/>
  <c r="C37" i="2" s="1"/>
  <c r="C36" i="2" s="1"/>
  <c r="G65" i="1"/>
  <c r="E19" i="7"/>
  <c r="G62" i="1"/>
  <c r="G61" i="1"/>
  <c r="D35" i="2" s="1"/>
  <c r="D34" i="2" s="1"/>
  <c r="D42" i="2"/>
  <c r="D40" i="2" s="1"/>
  <c r="F17" i="1"/>
  <c r="F16" i="1" s="1"/>
  <c r="F15" i="1" s="1"/>
  <c r="C15" i="2" l="1"/>
  <c r="F48" i="1" l="1"/>
  <c r="C25" i="2" s="1"/>
  <c r="G151" i="1"/>
  <c r="G145" i="1" s="1"/>
  <c r="E29" i="7" l="1"/>
  <c r="E28" i="7" s="1"/>
  <c r="D29" i="7"/>
  <c r="D28" i="7" s="1"/>
  <c r="G217" i="1" l="1"/>
  <c r="G216" i="1" s="1"/>
  <c r="G215" i="1" s="1"/>
  <c r="F217" i="1"/>
  <c r="F216" i="1" s="1"/>
  <c r="F215" i="1" s="1"/>
  <c r="G135" i="1" l="1"/>
  <c r="F87" i="1" l="1"/>
  <c r="F84" i="1" s="1"/>
  <c r="G87" i="1"/>
  <c r="E30" i="7" l="1"/>
  <c r="E27" i="7" s="1"/>
  <c r="E26" i="7" s="1"/>
  <c r="E34" i="7"/>
  <c r="E33" i="7" s="1"/>
  <c r="E32" i="7" s="1"/>
  <c r="E37" i="7"/>
  <c r="E36" i="7" s="1"/>
  <c r="E35" i="7" s="1"/>
  <c r="E40" i="7"/>
  <c r="E39" i="7" s="1"/>
  <c r="E38" i="7" s="1"/>
  <c r="E18" i="7"/>
  <c r="E14" i="7" s="1"/>
  <c r="E41" i="7" s="1"/>
  <c r="D40" i="7" l="1"/>
  <c r="D39" i="7" s="1"/>
  <c r="D38" i="7" s="1"/>
  <c r="D37" i="7"/>
  <c r="D36" i="7" s="1"/>
  <c r="D35" i="7" s="1"/>
  <c r="D34" i="7"/>
  <c r="D33" i="7" s="1"/>
  <c r="D32" i="7" s="1"/>
  <c r="D30" i="7"/>
  <c r="D27" i="7" s="1"/>
  <c r="D26" i="7" s="1"/>
  <c r="D22" i="7"/>
  <c r="D18" i="7"/>
  <c r="G205" i="1"/>
  <c r="G129" i="1" l="1"/>
  <c r="D39" i="2" l="1"/>
  <c r="D38" i="2" s="1"/>
  <c r="D17" i="2"/>
  <c r="D14" i="2" s="1"/>
  <c r="F187" i="1" l="1"/>
  <c r="F186" i="1" s="1"/>
  <c r="G184" i="1"/>
  <c r="G183" i="1" s="1"/>
  <c r="G182" i="1" s="1"/>
  <c r="G181" i="1" s="1"/>
  <c r="F184" i="1"/>
  <c r="F183" i="1" s="1"/>
  <c r="F182" i="1" s="1"/>
  <c r="F101" i="1"/>
  <c r="F100" i="1" s="1"/>
  <c r="F99" i="1" s="1"/>
  <c r="F181" i="1" l="1"/>
  <c r="C80" i="2" l="1"/>
  <c r="C79" i="2" s="1"/>
  <c r="C78" i="2" s="1"/>
  <c r="C77" i="2" s="1"/>
  <c r="F202" i="1"/>
  <c r="F201" i="1" s="1"/>
  <c r="F200" i="1" s="1"/>
  <c r="B75" i="2" l="1"/>
  <c r="B76" i="2"/>
  <c r="A76" i="2"/>
  <c r="D76" i="2"/>
  <c r="D75" i="2" s="1"/>
  <c r="C76" i="2"/>
  <c r="C75" i="2" s="1"/>
  <c r="C30" i="2"/>
  <c r="G198" i="1"/>
  <c r="F198" i="1"/>
  <c r="F197" i="1" s="1"/>
  <c r="F196" i="1" s="1"/>
  <c r="C74" i="2" l="1"/>
  <c r="C73" i="2" s="1"/>
  <c r="D74" i="2"/>
  <c r="D73" i="2" s="1"/>
  <c r="G196" i="1"/>
  <c r="G197" i="1"/>
  <c r="G117" i="1" l="1"/>
  <c r="G116" i="1" s="1"/>
  <c r="F117" i="1"/>
  <c r="F116" i="1" s="1"/>
  <c r="F115" i="1" s="1"/>
  <c r="F114" i="1" s="1"/>
  <c r="C67" i="2" l="1"/>
  <c r="G115" i="1"/>
  <c r="G114" i="1" s="1"/>
  <c r="D67" i="2" l="1"/>
  <c r="D62" i="2" l="1"/>
  <c r="D61" i="2" s="1"/>
  <c r="D60" i="2" s="1"/>
  <c r="D59" i="2" s="1"/>
  <c r="D58" i="2" s="1"/>
  <c r="D57" i="2" s="1"/>
  <c r="D56" i="2" s="1"/>
  <c r="D55" i="2" s="1"/>
  <c r="C66" i="2"/>
  <c r="C65" i="2" s="1"/>
  <c r="C64" i="2" s="1"/>
  <c r="C63" i="2" s="1"/>
  <c r="C62" i="2"/>
  <c r="C61" i="2" s="1"/>
  <c r="C60" i="2" s="1"/>
  <c r="C59" i="2" s="1"/>
  <c r="C58" i="2" s="1"/>
  <c r="G108" i="1"/>
  <c r="G107" i="1" s="1"/>
  <c r="G106" i="1" s="1"/>
  <c r="G105" i="1" s="1"/>
  <c r="G104" i="1" s="1"/>
  <c r="G103" i="1" s="1"/>
  <c r="F108" i="1"/>
  <c r="F107" i="1" s="1"/>
  <c r="F106" i="1" s="1"/>
  <c r="F105" i="1" s="1"/>
  <c r="F112" i="1"/>
  <c r="F111" i="1" s="1"/>
  <c r="F110" i="1" s="1"/>
  <c r="F104" i="1" l="1"/>
  <c r="F103" i="1" s="1"/>
  <c r="C57" i="2"/>
  <c r="C56" i="2" s="1"/>
  <c r="C55" i="2" s="1"/>
  <c r="G172" i="1" l="1"/>
  <c r="G171" i="1" s="1"/>
  <c r="G170" i="1" s="1"/>
  <c r="G169" i="1" s="1"/>
  <c r="G144" i="1" s="1"/>
  <c r="F172" i="1"/>
  <c r="F171" i="1" s="1"/>
  <c r="F170" i="1" s="1"/>
  <c r="F169" i="1" s="1"/>
  <c r="D72" i="2" l="1"/>
  <c r="F97" i="1"/>
  <c r="F96" i="1" s="1"/>
  <c r="F95" i="1" s="1"/>
  <c r="F89" i="1" s="1"/>
  <c r="C42" i="2" l="1"/>
  <c r="F83" i="1" l="1"/>
  <c r="C41" i="2"/>
  <c r="C40" i="2" s="1"/>
  <c r="G84" i="1"/>
  <c r="G83" i="1" s="1"/>
  <c r="F93" i="1"/>
  <c r="F92" i="1" s="1"/>
  <c r="F91" i="1" s="1"/>
  <c r="F90" i="1" s="1"/>
  <c r="G93" i="1" l="1"/>
  <c r="G92" i="1" s="1"/>
  <c r="G91" i="1" s="1"/>
  <c r="G90" i="1" s="1"/>
  <c r="G160" i="1" l="1"/>
  <c r="G159" i="1" s="1"/>
  <c r="G167" i="1"/>
  <c r="F167" i="1"/>
  <c r="F179" i="1" l="1"/>
  <c r="F178" i="1" s="1"/>
  <c r="F177" i="1" s="1"/>
  <c r="F176" i="1" s="1"/>
  <c r="F175" i="1" s="1"/>
  <c r="F174" i="1" s="1"/>
  <c r="F31" i="1" l="1"/>
  <c r="C33" i="2" l="1"/>
  <c r="D95" i="2" l="1"/>
  <c r="D94" i="2" s="1"/>
  <c r="D93" i="2" s="1"/>
  <c r="D88" i="2" s="1"/>
  <c r="C95" i="2"/>
  <c r="C94" i="2" s="1"/>
  <c r="C93" i="2" s="1"/>
  <c r="D32" i="2" l="1"/>
  <c r="D31" i="2" s="1"/>
  <c r="D26" i="2" s="1"/>
  <c r="C32" i="2"/>
  <c r="C31" i="2" s="1"/>
  <c r="D47" i="2" l="1"/>
  <c r="D46" i="2" s="1"/>
  <c r="D45" i="2" s="1"/>
  <c r="D44" i="2" s="1"/>
  <c r="D53" i="2"/>
  <c r="D52" i="2" s="1"/>
  <c r="C53" i="2"/>
  <c r="C52" i="2" s="1"/>
  <c r="C51" i="2"/>
  <c r="C50" i="2" s="1"/>
  <c r="C49" i="2" s="1"/>
  <c r="C48" i="2" s="1"/>
  <c r="D43" i="2" l="1"/>
  <c r="C23" i="2" l="1"/>
  <c r="C22" i="2" l="1"/>
  <c r="C21" i="2" s="1"/>
  <c r="C20" i="2" s="1"/>
  <c r="C19" i="2" l="1"/>
  <c r="C18" i="2" s="1"/>
  <c r="C92" i="2" l="1"/>
  <c r="G177" i="1" l="1"/>
  <c r="G176" i="1" s="1"/>
  <c r="G175" i="1" l="1"/>
  <c r="G174" i="1" s="1"/>
  <c r="C29" i="2" l="1"/>
  <c r="C28" i="2" s="1"/>
  <c r="C27" i="2" s="1"/>
  <c r="C26" i="2" s="1"/>
  <c r="F59" i="1" l="1"/>
  <c r="F58" i="1" s="1"/>
  <c r="F57" i="1" s="1"/>
  <c r="F56" i="1" s="1"/>
  <c r="C47" i="2" l="1"/>
  <c r="C46" i="2" s="1"/>
  <c r="C45" i="2" s="1"/>
  <c r="C44" i="2" s="1"/>
  <c r="C43" i="2" s="1"/>
  <c r="C91" i="2" l="1"/>
  <c r="C90" i="2" s="1"/>
  <c r="C89" i="2" s="1"/>
  <c r="C88" i="2" s="1"/>
  <c r="D87" i="2" l="1"/>
  <c r="D86" i="2" s="1"/>
  <c r="C87" i="2"/>
  <c r="C86" i="2" s="1"/>
  <c r="D85" i="2" l="1"/>
  <c r="D84" i="2" s="1"/>
  <c r="D83" i="2" s="1"/>
  <c r="C85" i="2"/>
  <c r="C84" i="2" s="1"/>
  <c r="C83" i="2" s="1"/>
  <c r="G213" i="1"/>
  <c r="G214" i="1"/>
  <c r="G204" i="1" l="1"/>
  <c r="G14" i="1" s="1"/>
  <c r="G220" i="1" s="1"/>
  <c r="F213" i="1"/>
  <c r="D82" i="2" l="1"/>
  <c r="D81" i="2" s="1"/>
  <c r="F214" i="1"/>
  <c r="F81" i="1" l="1"/>
  <c r="F135" i="1"/>
  <c r="F129" i="1" s="1"/>
  <c r="F128" i="1" s="1"/>
  <c r="C70" i="2" s="1"/>
  <c r="C68" i="2" s="1"/>
  <c r="G142" i="1"/>
  <c r="G141" i="1" s="1"/>
  <c r="G138" i="1" s="1"/>
  <c r="G137" i="1" s="1"/>
  <c r="F142" i="1"/>
  <c r="F141" i="1" s="1"/>
  <c r="F138" i="1" s="1"/>
  <c r="F137" i="1" s="1"/>
  <c r="F151" i="1"/>
  <c r="D16" i="7" s="1"/>
  <c r="D15" i="7" s="1"/>
  <c r="D14" i="7" s="1"/>
  <c r="D41" i="7" s="1"/>
  <c r="G156" i="1"/>
  <c r="F160" i="1"/>
  <c r="F159" i="1" s="1"/>
  <c r="F156" i="1" s="1"/>
  <c r="G166" i="1"/>
  <c r="G163" i="1" s="1"/>
  <c r="G162" i="1" s="1"/>
  <c r="F166" i="1"/>
  <c r="F163" i="1" s="1"/>
  <c r="F162" i="1" s="1"/>
  <c r="F211" i="1"/>
  <c r="F205" i="1" s="1"/>
  <c r="F204" i="1" s="1"/>
  <c r="F41" i="1"/>
  <c r="F36" i="1" s="1"/>
  <c r="F25" i="1"/>
  <c r="F20" i="1" s="1"/>
  <c r="F145" i="1" l="1"/>
  <c r="F144" i="1" s="1"/>
  <c r="F35" i="1"/>
  <c r="C17" i="2" s="1"/>
  <c r="F74" i="1"/>
  <c r="F73" i="1" s="1"/>
  <c r="G155" i="1"/>
  <c r="F155" i="1"/>
  <c r="C72" i="2" l="1"/>
  <c r="C39" i="2"/>
  <c r="C38" i="2" s="1"/>
  <c r="F19" i="1"/>
  <c r="F14" i="1" s="1"/>
  <c r="C16" i="2" l="1"/>
  <c r="C14" i="2" s="1"/>
  <c r="F220" i="1"/>
  <c r="C82" i="2"/>
  <c r="C81" i="2" s="1"/>
  <c r="D71" i="2"/>
  <c r="D96" i="2" s="1"/>
  <c r="C71" i="2" l="1"/>
  <c r="C96" i="2" s="1"/>
</calcChain>
</file>

<file path=xl/sharedStrings.xml><?xml version="1.0" encoding="utf-8"?>
<sst xmlns="http://schemas.openxmlformats.org/spreadsheetml/2006/main" count="814" uniqueCount="303">
  <si>
    <t>Приложение 4</t>
  </si>
  <si>
    <t>ЕСЛИ(E7=0;ЕСЛИ(D7=0;ЕСЛИ(C7=0;ИНДЕКС(ГРБС!B$1:B$10;ПОИСКПОЗ(A7;ГРБС!A$1:A$10;0));ИНДЕКС(ФКР!B$1:B$113;ПОИСКПОЗ(ЛЕВСИМВ(ЗНАЧЕН(C7);4);ЛЕВСИМВ(ЗНАЧЕН(ФКР!A$1:A$113);4);0)));ИНДЕКС(КЦСР!B$1:B$1024;ПОИСКПОЗ(ЛЕВСИМВ(ЗНАЧЕН(D7);7);ЛЕВСИМВ(ЗНАЧЕН(КЦСР!A$1:A$1024);7);0)));ИНДЕКС(КВР!B$1:B$150;ПОИСКПОЗ(ЛЕВСИМВ(ЗНАЧЕН(E7);3);ЛЕВСИМВ(ЗНАЧЕН(КВР!A$1:A$150);3);0)))</t>
  </si>
  <si>
    <t>код ГРБС</t>
  </si>
  <si>
    <t>Рз  Пр</t>
  </si>
  <si>
    <t>ЦСР</t>
  </si>
  <si>
    <t>ВР</t>
  </si>
  <si>
    <t>Всего</t>
  </si>
  <si>
    <t xml:space="preserve">  </t>
  </si>
  <si>
    <t>ИТОГО</t>
  </si>
  <si>
    <t>ЕСЛИ(C7=0;ЕСЛИ(B7=0;ИНДЕКС(ФКР!B$1:B$113;ПОИСКПОЗ(ЛЕВСИМВ(ЗНАЧЕН(A7);4);ЛЕВСИМВ(ЗНАЧЕН(ФКР!A$1:A$113);4);0));ИНДЕКС(КЦСР!B$1:B$1024;ПОИСКПОЗ(ЛЕВСИМВ(ЗНАЧЕН(B7);7);ЛЕВСИМВ(ЗНАЧЕН(КЦСР!A$1:A$1024);7);0)));ИНДЕКС(КВР!B$1:B$150;ПОИСКПОЗ(ЛЕВСИМВ(ЗНАЧЕН(C7);3);ЛЕВСИМВ(ЗНАЧЕН(КВР!A$1:A$150);3);0)))</t>
  </si>
  <si>
    <t>Наименование</t>
  </si>
  <si>
    <t>0100</t>
  </si>
  <si>
    <t>0100000000</t>
  </si>
  <si>
    <t>0100111000</t>
  </si>
  <si>
    <t>0700</t>
  </si>
  <si>
    <t>9000000000</t>
  </si>
  <si>
    <t>0200000000</t>
  </si>
  <si>
    <t>0200111000</t>
  </si>
  <si>
    <t>0400</t>
  </si>
  <si>
    <t>1100000000</t>
  </si>
  <si>
    <t>1100020000</t>
  </si>
  <si>
    <t>90000S0000</t>
  </si>
  <si>
    <t>0500</t>
  </si>
  <si>
    <t>0500000000</t>
  </si>
  <si>
    <t>0500260000</t>
  </si>
  <si>
    <t>0500272000</t>
  </si>
  <si>
    <t>0800</t>
  </si>
  <si>
    <t>0500160000</t>
  </si>
  <si>
    <t>0500172000</t>
  </si>
  <si>
    <t>0500472000</t>
  </si>
  <si>
    <t>09000L0000</t>
  </si>
  <si>
    <t>09000R0000</t>
  </si>
  <si>
    <t>1100</t>
  </si>
  <si>
    <t>0500560000</t>
  </si>
  <si>
    <t>0700060000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</si>
  <si>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</si>
  <si>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</si>
  <si>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Муниципальная программа "Управление муниципальными финансами и развитие межбюджетных отношений на 2014-2020 годы"</t>
  </si>
  <si>
    <t>Расходы на обеспечение выполнения функций органами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</si>
  <si>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</si>
  <si>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</si>
  <si>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</si>
  <si>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</si>
  <si>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</si>
  <si>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</si>
  <si>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</si>
  <si>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ОБРАЗОВАНИЕ</t>
  </si>
  <si>
    <t>Межбюджетные трансферты</t>
  </si>
  <si>
    <t>Иные межбюджетные трансферты</t>
  </si>
  <si>
    <t>Иные направления расходов</t>
  </si>
  <si>
    <t>Непрограммные направления расходов местного бюджета</t>
  </si>
  <si>
    <t>Другие общегосударственные вопросы</t>
  </si>
  <si>
    <t>Муниципальная программа "Управление имуществом муниципального района Клявлинский на 2014-2020 годы"</t>
  </si>
  <si>
    <t>Закупка товаров, работ и услуг для муниципальных нужд</t>
  </si>
  <si>
    <t>Предоставление субсидий бюджетным, автономным учреждениям, некоммерческим организациям и иным юридическим лицам, индивидуальным предпринимателям, физическим лицам</t>
  </si>
  <si>
    <t>Предоставление субсидий бюджетным, автономным учреждениям и иным некоммерческим организациям</t>
  </si>
  <si>
    <t>Субсидии автономным учреждениям</t>
  </si>
  <si>
    <t>НАЦИОНАЛЬНАЯ ЭКОНОМИКА</t>
  </si>
  <si>
    <t>Дорожное хозяйство (дорожные фонды)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</si>
  <si>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2014-2019 годы"</t>
  </si>
  <si>
    <t>Расходы местного бюджета, в том числе расходы на предоставление межбюджетных трансфертов иным местным бюджетам, в целях софинансирования которых из областного бюджета предоставляются местным бюджетам субсидии, а также расходы местного бюджета, в целях софинансирования которых из иных местных бюджетов предоставляются субсидии</t>
  </si>
  <si>
    <t>ЖИЛИЩНО-КОММУНАЛЬНОЕ ХОЗЯЙСТВО</t>
  </si>
  <si>
    <t>Муниципальная программа "Развитие культуры, молодежной политики и спорта муниципального района Клявлинский на 2012-2020 годы"</t>
  </si>
  <si>
    <t>Субсидии местным бюджетам для софинансирования расходных обязательств по вопросам местного значения, предоставляемых с учетом выполнения показателей социально-экономического развития (стимулирующие субсидии)</t>
  </si>
  <si>
    <t>Расходы местного бюджета за счет стимулирующих субсидий, связанные с компенсацией расходов на повышение заработной платы работников отдельных отраслей бюджетной сферы</t>
  </si>
  <si>
    <t>КУЛЬТУРА, КИНЕМАТОГРАФИЯ</t>
  </si>
  <si>
    <t>Культура</t>
  </si>
  <si>
    <t>Расходы местного бюджета, в том числе расходы на предоставление межбюджетных трансфертов местным бюджетам, в целях софинансирования которых из областного бюджета предоставляются за счет субсидий из федерального бюджета межбюджетные трансферты</t>
  </si>
  <si>
    <t>Капитальные вложения в объекты государственной (муниципальной) собственности</t>
  </si>
  <si>
    <t>Бюджетные инвестиции</t>
  </si>
  <si>
    <t>ФИЗИЧЕСКАЯ КУЛЬТУРА И СПОРТ</t>
  </si>
  <si>
    <t>Физическая культура</t>
  </si>
  <si>
    <t>Функционирование высшего должностного лица субъекта Российской Федерации и муниципального образования</t>
  </si>
  <si>
    <t>Резервные фонды</t>
  </si>
  <si>
    <t>Резервные средства</t>
  </si>
  <si>
    <t>Расходы на выплаты персоналу казенных учреждений</t>
  </si>
  <si>
    <t>Реализация функций управления муниципальным образованием общего значения</t>
  </si>
  <si>
    <t>Неуказанный КВСР</t>
  </si>
  <si>
    <t>Неуказанная функциональная статья</t>
  </si>
  <si>
    <t>Неуказанная КЦСР</t>
  </si>
  <si>
    <t>КВР</t>
  </si>
  <si>
    <t>Наименование главного распорядителя средств муниципального бюджета, раздела подраздела, целевой статьи, групп и подгрупп видов расходов</t>
  </si>
  <si>
    <t xml:space="preserve">Молодежная политика </t>
  </si>
  <si>
    <t>Расходы  местного бюджета, за счет средств областного бюджета, в том числе расходов на предоставление межбюджетных трансфертов местным бюджетам, в целях софинансирования которых областному бюджету предоставляются субсидии из федерального бюджета</t>
  </si>
  <si>
    <t>Долевое участие местного бюджета в софинансировании мероприятий, направленных на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</si>
  <si>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2018-2022 годы» </t>
  </si>
  <si>
    <t>Благоустройство</t>
  </si>
  <si>
    <t>Расходы местного бюджета, в том числе за счет средств, поступающих из областного бюджета, а также расходование средств резервных фондов</t>
  </si>
  <si>
    <t>Исполнение судебных актов</t>
  </si>
  <si>
    <t>90000R0000</t>
  </si>
  <si>
    <t>Капитальные вложения в объекты недвижимого имущества государственной (муниципальной) собственности</t>
  </si>
  <si>
    <t xml:space="preserve">Бюджетные инвестиции </t>
  </si>
  <si>
    <t>09000R5670</t>
  </si>
  <si>
    <t>09000L5670</t>
  </si>
  <si>
    <t>Реализация мероприятий по устойчивому развитию сельских территорий</t>
  </si>
  <si>
    <t>Расходы местного бюджета, источником финансового обеспечения которых являются субсидии из областного бюджета, а также расходы местных бюджетов,  в целях софинансирования которых из областного бюджета предоставляются местным бюджетам субсидии</t>
  </si>
  <si>
    <t>05005S0000</t>
  </si>
  <si>
    <t>05002S2000</t>
  </si>
  <si>
    <t>05002S2002</t>
  </si>
  <si>
    <t>05001S0000</t>
  </si>
  <si>
    <t>05001S2000</t>
  </si>
  <si>
    <t>05001S2002</t>
  </si>
  <si>
    <t>05004S0000</t>
  </si>
  <si>
    <t>05004S2000</t>
  </si>
  <si>
    <t>05004S2002</t>
  </si>
  <si>
    <t>05002S0000</t>
  </si>
  <si>
    <t>Муниципальная программа "Устойчивое развитие сельских территорий муниципального района Клявлинский Самарской области на 2014-2021 годы"</t>
  </si>
  <si>
    <t>Осуществление софинансирования  по реализации мероприятий по устойчивому развитию сельских территорий</t>
  </si>
  <si>
    <t>Обеспечение проведения выборов и референдумов</t>
  </si>
  <si>
    <t>Специальные расходы</t>
  </si>
  <si>
    <t>05005S2000</t>
  </si>
  <si>
    <t>Проведение выборов в представительные органы муниципального образования</t>
  </si>
  <si>
    <t>Поддержка государственных программ субъектов Российской Федерации и муниципальных программ формирования современной городской среды(расходы сверх софинансирования</t>
  </si>
  <si>
    <t>Долевое участие местного бюджета в софинансировании мероприятий,направленных на поддержку государственных программ субъектов Российской Федерации и муниципальных программ формирования современной городской среды (расходы сверх софинансирования)</t>
  </si>
  <si>
    <t>09000S0000</t>
  </si>
  <si>
    <t>Долевое участие местного бюджета в софинансировании мероприятий, направленных  на реализацию мероприятий по устойчивому развитию сельских территорий (расходы сверх софинансирования)</t>
  </si>
  <si>
    <t>Реализация мероприятий по устойчивому развитию сельских территорий (расходы сверх софинансирования)</t>
  </si>
  <si>
    <t>Здравоохранение</t>
  </si>
  <si>
    <t xml:space="preserve">Другие вопросы в области здравоохранения
</t>
  </si>
  <si>
    <t>Реализация программ формирования современной городской среды</t>
  </si>
  <si>
    <t>Иные межбюджетные трансферты местным бюджетам из областного бюджета</t>
  </si>
  <si>
    <t>90000R5190</t>
  </si>
  <si>
    <t>Иные межбюджетные трансферты на поддержку отраслей культуры в рамках реализации мероприятий государственной  программы Самарской области "Развитие культуры в Самарской области на период до 2020 года", софинансирование которых осуществляется за счет средств федерального бюджета</t>
  </si>
  <si>
    <t>Предоставление субсидий из областного бюджета местным бюджетам в целях софинансирования расходых обязательств муниципальных образований по ремонту контейнерных площадок</t>
  </si>
  <si>
    <t>Софинансирование районного бюджета  мероприятий  по ремонту контейнерных площадок</t>
  </si>
  <si>
    <t>90000S6230</t>
  </si>
  <si>
    <t xml:space="preserve">Сбор, удаление отходов и очистка сточных вод
</t>
  </si>
  <si>
    <t>Муниципальная программа "Устойчивое развитие сельских территорий муниципального района Клявлинский Самарской области на 2019-2025 годы"</t>
  </si>
  <si>
    <t>Охрана окружающей среды</t>
  </si>
  <si>
    <t>Сбор, удаление отходов и очистка сточных вод</t>
  </si>
  <si>
    <t>09000S5670</t>
  </si>
  <si>
    <t>Долевое участие местного бюджета в софинансировании мероприятий,направленных  на реализацию мероприятий по устойчивому развитию сельских территорий(расходы сверх софинансирования)</t>
  </si>
  <si>
    <t>Субсидии на осуществление капитальных вложений бюджетным и автономным учреждениям, государственным (муниципальным) унитарным предприятиям</t>
  </si>
  <si>
    <t>Закупка товаров, работ и услуг для государственных (муниципальных) нужд</t>
  </si>
  <si>
    <t>Другие вопросы в области охраны окружающей среды</t>
  </si>
  <si>
    <t>Осуществление софинансирования местным бюджетом мероприятий  на поддержку муниципальных программ развития СОНКО</t>
  </si>
  <si>
    <t>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</si>
  <si>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90 0 00 00000</t>
  </si>
  <si>
    <t>90 1 00 00000</t>
  </si>
  <si>
    <t>90 4 00 00000</t>
  </si>
  <si>
    <t>90 8 00 00000</t>
  </si>
  <si>
    <t>90 6 00 00000</t>
  </si>
  <si>
    <t>Непрограммные направления расходов местного бюджета в сфере охраны окружающей среды</t>
  </si>
  <si>
    <t>Непрограммные направления расходов местного бюджета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</si>
  <si>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Непрограммные направления расходов  местного бюджета  в области национальной экономики</t>
  </si>
  <si>
    <t>Непрограммные направления  расходов  местного бюджета  в области культуры и кинематографии</t>
  </si>
  <si>
    <t>Непрограммные направления местного бюджета 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</si>
  <si>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Сумма, тыс. руб.</t>
  </si>
  <si>
    <t>Наименование  раздела, подраздела расходов</t>
  </si>
  <si>
    <t>к решению Собрания представителей сельского поселения</t>
  </si>
  <si>
    <t>Приложение 5</t>
  </si>
  <si>
    <t>Мобилизационная и вневойсковая подготовка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</si>
  <si>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</si>
  <si>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ОБОРОНА</t>
  </si>
  <si>
    <t>НАЦИОНАЛЬНАЯ БЕЗОПАСНОСТЬ И ПРАВООХРАНИТЕЛЬНАЯ ДЕЯТЕЛЬНОСТЬ</t>
  </si>
  <si>
    <t>200</t>
  </si>
  <si>
    <t>240</t>
  </si>
  <si>
    <t>Назаровка муниципального района Клявлинский Самарской области</t>
  </si>
  <si>
    <t>"О бюджете сельского поселения Назаровка муниципального района Клявлинский Самарской области</t>
  </si>
  <si>
    <t>Администрация сельского поселения  Назаровка муниципального района Клявлинский Самарской области</t>
  </si>
  <si>
    <t>Муниципальная программа «Комплексное развитие сельских территорий сельского поселения Назаровка муниципального района Клявлинский Самарской области на 2020-2025 годы</t>
  </si>
  <si>
    <t>Общее образование</t>
  </si>
  <si>
    <t>2400000000</t>
  </si>
  <si>
    <t>Всего доходов</t>
  </si>
  <si>
    <t>тыс.руб.</t>
  </si>
  <si>
    <t>Код бюджетной классификации</t>
  </si>
  <si>
    <t>2023 год</t>
  </si>
  <si>
    <t>2024 год</t>
  </si>
  <si>
    <t>Налоговые и неналоговые доходы</t>
  </si>
  <si>
    <t>000 10000000000000000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</si>
  <si>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</si>
  <si>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</si>
  <si>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Единый сельскохозяйственный налог</t>
  </si>
  <si>
    <t>Налог на имущество физических лиц</t>
  </si>
  <si>
    <t>Земельный налог</t>
  </si>
  <si>
    <t>Доходы от использования имущества, находящегося в государственной и муниципальной собственности</t>
  </si>
  <si>
    <t>Безвозмездные поступления</t>
  </si>
  <si>
    <t>000 20000000000000000</t>
  </si>
  <si>
    <r>
      <t>Дотации бюджетам сельских поселений на выравнивание</t>
    </r>
    <r>
      <rPr>
        <sz val="1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бюджетной обеспеченности</t>
    </r>
  </si>
  <si>
    <t xml:space="preserve">Субсидии бюджетам сельских поселений на обеспечение комплексного развития сельских территорий </t>
  </si>
  <si>
    <t>Прочие субсидии бюджетам сельских поселений</t>
  </si>
  <si>
    <t>Субвенции бюджетам на осуществление первичного воинского учета на территориях, где отсутствуют военные комиссариаты</t>
  </si>
  <si>
    <t>Межбюджетные трансферты.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</si>
  <si>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Прочие межбюджетные трансферты, передаваемые бюджетам сельских поселений</t>
  </si>
  <si>
    <t>Вид дохода</t>
  </si>
  <si>
    <t>18210503010010000110</t>
  </si>
  <si>
    <t>18210601000000000110</t>
  </si>
  <si>
    <t>18210606000000000110</t>
  </si>
  <si>
    <t>93811100000000000000</t>
  </si>
  <si>
    <t>53220216001100000150</t>
  </si>
  <si>
    <t>53220225576100000150</t>
  </si>
  <si>
    <t>53220229999100000150</t>
  </si>
  <si>
    <t>53220235118100000150</t>
  </si>
  <si>
    <t>53220240014100000150</t>
  </si>
  <si>
    <t>53220249999100000150</t>
  </si>
  <si>
    <t>18210102000010000110</t>
  </si>
  <si>
    <t>Приложение 11</t>
  </si>
  <si>
    <t xml:space="preserve">Глава сельского поселения                                                                                             В.П.Егоров
                                                                                                                                                                                                                                                                                                                                                                                                       Председатель Собрания представителей сельского поселения                                  С.Н.Маков
</t>
  </si>
  <si>
    <t>Коммунальное хозяйство</t>
  </si>
  <si>
    <t>Приложение 8</t>
  </si>
  <si>
    <t>Назаровка  муниципального района Клявлинский Самарской области</t>
  </si>
  <si>
    <t>тыс.руб</t>
  </si>
  <si>
    <t>Код администратора</t>
  </si>
  <si>
    <t>Код</t>
  </si>
  <si>
    <t>Наименование кода группы, подгруппы, статьи, вида источника финансирования дефицита бюджета поселения, кода классификации операций сектора государственного управления, относящихся к источникам финансирования дефицита бюджета поселения</t>
  </si>
  <si>
    <t>Сумма</t>
  </si>
  <si>
    <t>0,00</t>
  </si>
  <si>
    <t>01 00 00 00 00 0000 000</t>
  </si>
  <si>
    <t>ИСТОЧНИКИ ВНУТРЕННЕГО ФИНАНСИРОВАНИЯ ДЕФИЦИТОВ БЮДЖЕТОВ</t>
  </si>
  <si>
    <t xml:space="preserve"> 01 01 00 00 00 0000 000</t>
  </si>
  <si>
    <t>Государственные   (муниципальные)   ценные   бумаги,   номинальная стоимость которых указана в валюте Российской Федерации</t>
  </si>
  <si>
    <t xml:space="preserve"> 01 01 00 00 00 0000 700</t>
  </si>
  <si>
    <t xml:space="preserve">Размещение государственных   (муниципальных)   ценных бумаг, номинальная стоимость которых указана в валюте Российской Федерации </t>
  </si>
  <si>
    <t xml:space="preserve"> 01 01 00 00 10 0000 710</t>
  </si>
  <si>
    <t>Размещение муниципальных ценных бумаг сельских поселений, номинальная стоимость которых указана в валюте Российской Федерации</t>
  </si>
  <si>
    <t xml:space="preserve"> 01 01 00 00 00 0000 800</t>
  </si>
  <si>
    <t>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</si>
  <si>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01 01 00 00 10 0000 810</t>
  </si>
  <si>
    <t>Погашение муниципальных ценных бумаг сельских поселений, номинальная стоимость которых указана в валюте Российской Федерации</t>
  </si>
  <si>
    <t>01 02 00 00 00 0000 000</t>
  </si>
  <si>
    <t>Кредиты кредитных организаций в валюте Российской Федерации</t>
  </si>
  <si>
    <t>01 02 00 00 00 0000 700</t>
  </si>
  <si>
    <t>Получение кредитов от кредитных организаций в валюте Российской Федерации</t>
  </si>
  <si>
    <t>01 02 00 00 10 0000 710</t>
  </si>
  <si>
    <t>Привлечение сельскими поселениями кредитов от кредитных организаций 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</si>
  <si>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</si>
  <si>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</si>
  <si>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01 02 00 00 10 0000 810</t>
  </si>
  <si>
    <t>Погашение сельскими поселениями кредитов от кредитных организаций в валюте Российской Федерации</t>
  </si>
  <si>
    <t xml:space="preserve"> 01 03 00 00 00 0000 000</t>
  </si>
  <si>
    <t>Бюджетные кредиты из других бюджетов бюджетной системы Российской Федерации</t>
  </si>
  <si>
    <t xml:space="preserve"> 01 03 01 00 00 0000 000</t>
  </si>
  <si>
    <t xml:space="preserve">Бюджетные кредиты из других бюджетов бюджетной системы Российской Федерации в валюте Российской Федерации </t>
  </si>
  <si>
    <t>01 03 01 00 00 0000 700</t>
  </si>
  <si>
    <t>Получение бюджетных кредитов из других бюджетов бюджетной системы Российской Федерации в валюте Российской Федерации</t>
  </si>
  <si>
    <t xml:space="preserve"> 01 03 01 00 10 0000 710</t>
  </si>
  <si>
    <t>Получение кредитов из других бюджетов бюджетной системы Российской Федерации бюджетами сельских поселений в валюте Российской Федерации</t>
  </si>
  <si>
    <t xml:space="preserve"> 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</si>
  <si>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</si>
  <si>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01 03 01 00 10 0000 810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</si>
  <si>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</si>
  <si>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</si>
  <si>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</si>
  <si>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 xml:space="preserve"> 01 05 00 00 00 0000 500</t>
  </si>
  <si>
    <t>Увеличение остатков средств бюджетов</t>
  </si>
  <si>
    <t xml:space="preserve"> 01 05 02 00 00 0000 500</t>
  </si>
  <si>
    <t>Увеличение прочих остатков средств бюджетов</t>
  </si>
  <si>
    <t xml:space="preserve"> 01 05 02 01 00 0000 510</t>
  </si>
  <si>
    <t>Увеличение прочих остатков денежных средств бюджетов</t>
  </si>
  <si>
    <t xml:space="preserve"> 01 05 02 01 10 0000 510</t>
  </si>
  <si>
    <t>Увеличение прочих остатков денежных средств бюджетов сельских поселений</t>
  </si>
  <si>
    <t xml:space="preserve"> 01 05 00 00 00 0000 600</t>
  </si>
  <si>
    <t>Уменьшение остатков средств бюджетов</t>
  </si>
  <si>
    <t xml:space="preserve"> 01 05 02 00 00 0000 600</t>
  </si>
  <si>
    <t>Уменьшение прочих остатков средств бюджетов</t>
  </si>
  <si>
    <t xml:space="preserve"> 01 05 02 01 00 0000 610</t>
  </si>
  <si>
    <t>Уменьшение прочих остатков денежных средств бюджетов</t>
  </si>
  <si>
    <t xml:space="preserve"> 01 05 02 01 10 0000 610</t>
  </si>
  <si>
    <t>Уменьшение прочих остатков денежных средств бюджетов сельских  поселений</t>
  </si>
  <si>
    <t>01 06 00 00 00 0000 000</t>
  </si>
  <si>
    <t>Иные источники внутреннего финансирования дефицитов бюджетов</t>
  </si>
  <si>
    <t xml:space="preserve"> 01 06 05 00 00 0000 000</t>
  </si>
  <si>
    <t>Бюджетные кредиты, предоставленные внутри страны в валюте Российской Федерации</t>
  </si>
  <si>
    <t xml:space="preserve"> 01 06 05 00 00 0000 600</t>
  </si>
  <si>
    <t>Возврат бюджетных кредитов, предоставленных внутри страны в валюте Российской Федерации</t>
  </si>
  <si>
    <t xml:space="preserve"> 01 06 05 01 00 0000 600</t>
  </si>
  <si>
    <t>Возврат бюджетных кредитов, предоставленных юридическим лицам  в валюте Российской Федерации</t>
  </si>
  <si>
    <t xml:space="preserve"> 01 06 05 01 10 0000 640</t>
  </si>
  <si>
    <t>Возврат бюджетных кредитов, предоставленных юридическим лицам из бюджетов сельских поселений в валюте Российской Федерации</t>
  </si>
  <si>
    <t xml:space="preserve"> 01 06 05 00 00 0000 500</t>
  </si>
  <si>
    <t>Предоставление бюджетных кредитов внутри страны в валюте Российской Федерации</t>
  </si>
  <si>
    <t>01 06 05 01 00 0000 500</t>
  </si>
  <si>
    <t>Предоставление бюджетных кредитов юридическим лицам в валюте Российской Федерации</t>
  </si>
  <si>
    <t xml:space="preserve"> 01 06 05 01 10 0000 540</t>
  </si>
  <si>
    <t>Предоставление бюджетных кредитов юридическим лицам из бюджетов сельских поселений в валюте Российской Федерации</t>
  </si>
  <si>
    <t>Доходы, поступающие в порядке возмещения расходов, понесенных в связи с эксплуатацией имущества сельских поселений</t>
  </si>
  <si>
    <t>53211302065100000130</t>
  </si>
  <si>
    <t xml:space="preserve">в том числе за счет безвозмездных поступлений имеющие целевое назначение из вышестоящих бюджетов
</t>
  </si>
  <si>
    <t>Прочие безвозмездные поступления в бюджеты сельских поселений</t>
  </si>
  <si>
    <t>53220705030100000150</t>
  </si>
  <si>
    <t>Социальное обеспечение  населения</t>
  </si>
  <si>
    <t>Социальное обеспечение  и иные выплаты населению</t>
  </si>
  <si>
    <t>Социальные выплаты гражданам, кроме публичных нормативных социальных выплат</t>
  </si>
  <si>
    <t>СОЦИАЛЬНАЯ ПОЛИТИКА</t>
  </si>
  <si>
    <t xml:space="preserve">О внесении изменений в Решение Собрания представителей сельского поселения Назаровка № 29 от 28.12.2022 г. «О бюджете сельского поселения Назаровка муниципального района  Клявлинский Самарской области на 2023 год и плановый период 2024 и 2025 годов» («Вести сельского поселения Назаровка»  от 30.12.2022 г. 
 № 35 (335))
</t>
  </si>
  <si>
    <t xml:space="preserve">Рассмотрев бюджет сельского поселения Назаровка муниципального района Клявлинский на 2023 год и на плановый период 2024 и 2025 годов Собрание представителей сельского поселения Назаровка РЕШИЛО:
</t>
  </si>
  <si>
    <t>195,294</t>
  </si>
  <si>
    <t>на 2023 год и плановый период 2024 и 2025 годов"</t>
  </si>
  <si>
    <t xml:space="preserve">Источники внутреннего финансирования дефицита бюджета  сельского поселения Назаровка муниципального района Клявлинский Самарской области на 2023 год и на плановый период  2024 - 2025 годов
  </t>
  </si>
  <si>
    <t>2025 год</t>
  </si>
  <si>
    <t xml:space="preserve">Приложение №3
к решению Собрания представителей сельского поселения Назаровка 
муниципального района Клявлинский Самарской области "О бюджете 
сельского поселения Назаровка муниципального района Клявлинский 
Самарской области и на 2023 год и плановый период 2024 и 2025 годов''
</t>
  </si>
  <si>
    <t>Доходы бюджета сельского поселения Назаровка муниципального района Клявлинский Самарской области на  2023 год и плановый период 2024 и 2025 годов по кодам видов доходов, подвидов доходов, классификации операций сектора государственного управления, относящихся к доходам бюджетов</t>
  </si>
  <si>
    <t>18210302000010000110</t>
  </si>
  <si>
    <t xml:space="preserve">Ведомственная структура расходов бюджета сельского поселения Назаровка муниципального района Клявлинский Самарской области на 2023  год 
  </t>
  </si>
  <si>
    <t>Распределение бюджетных ассигнований по разделам, подразделам
 классификации расходов бюджета сельского поселения Назаровка муниципального района Клявлинский Самарской области на 2023 год</t>
  </si>
  <si>
    <t>Распределение бюджетных ассигнований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сельского поселения Назаровка муниципального района Клявлинский Самарской области на 2023 год.</t>
  </si>
  <si>
    <t>Муниципальная программа "Развитие органов местного самоуправления и решение вопросов местного значения сельского поселения Назаровка муниципального района Клявлинский Самарской области на 2018-2026 годы"</t>
  </si>
  <si>
    <t>Муниципальная программа "Модернизация и развитие автомобильных дорог общего пользования местного значения в границах населенных пунктов сельского поселения Назаровка муниципального района Клявлинский Самарской области на 2018-2026 годы"</t>
  </si>
  <si>
    <t>1. Внести следующие изменения в решение Собрания представителей сельского поселения Назаровка муниципального района Клявлинский Самарской области от 28.12.2022г  № 29 "О бюджете сельского поселения Назаровка муниципального района Клявлинский Самарской области на 2023 год и плановый период 2024 и 2025 годов'' с изменениями № 2 от 31.01.2023; № 4 от 28.02.2023; № 8 от 31.03.2023; 14 от 28.04.2023; № 18 от 31.05.2023</t>
  </si>
  <si>
    <t xml:space="preserve">2. Приложение № 3 к Решению изложить в новой редакции (прилагается);
3. Приложение № 4  к Решению изложить в новой редакции (прилагается);
4. Приложение № 5   к Решению изложить в новой редакции (прилагается);
5. Приложение № 8   к Решению изложить в новой редакции (прилагается);
6. Приложение № 11   к Решению изложить в новой редакции (прилагается);
7. Направить настоящее Решение для подписания Главе сельского поселения Назаровка и опубликовать в газете «Вести сельского поселения Назаровка»          
8. Решение вступает в силу со дня его официального опубликования и распространяется  на правоотношения, возникшие с 01.06.2023г
</t>
  </si>
  <si>
    <r>
      <t xml:space="preserve">1.1   </t>
    </r>
    <r>
      <rPr>
        <b/>
        <sz val="12"/>
        <rFont val="Times New Roman"/>
        <family val="1"/>
        <charset val="204"/>
      </rPr>
      <t>Статья 1</t>
    </r>
    <r>
      <rPr>
        <sz val="12"/>
        <rFont val="Times New Roman"/>
        <family val="1"/>
        <charset val="204"/>
      </rPr>
      <t xml:space="preserve"> часть 1 Решения изложить в следующей редакции:
1. Утвердить основные характеристики  бюджета сельского поселения на 2023год: 
общий объем доходов  –  11 211,221 тыс. рублей;
общий объем расходов – 11 406,515 тыс. рублей;
дефицит –195,294 рублей."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</si>
  <si>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t>РОССИЙСКАЯ ФЕДЕРАЦИЯ
РЕШЕНИЕ
Собрания представителей
сельского поселения
Назаровка 
муниципального района Клявлинский
Самарской области
от 30.06.2023 № 22</t>
  </si>
  <si>
    <r>
      <t xml:space="preserve">1.2   </t>
    </r>
    <r>
      <rPr>
        <b/>
        <sz val="12"/>
        <rFont val="Times New Roman"/>
        <family val="1"/>
        <charset val="204"/>
      </rPr>
      <t xml:space="preserve">Статья  4 </t>
    </r>
    <r>
      <rPr>
        <sz val="12"/>
        <rFont val="Times New Roman"/>
        <family val="1"/>
        <charset val="204"/>
      </rPr>
      <t xml:space="preserve"> часть 2 абзац 1; часть 3 абзац 1 Решения изложить в следующей редакции:
 2.   Утвердить объем безвозмездных поступлений в доход бюджета сельского поселения:
в 2023 году –  7 858,691тыс. рублей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</si>
</sst>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.00_р_._-;\-* #,##0.00_р_._-;_-* &quot;-&quot;??_р_._-;_-@_-"/>
    <numFmt numFmtId="165" formatCode="0000"/>
    <numFmt numFmtId="166" formatCode="#,##0.000"/>
    <numFmt numFmtId="167" formatCode="_(* #,##0.00_);_(* \(#,##0.00\);_(* &quot;-&quot;??_);_(@_)"/>
    <numFmt numFmtId="168" formatCode="000"/>
    <numFmt numFmtId="169" formatCode="0000000000"/>
    <numFmt numFmtId="170" formatCode="_(* #,##0.000_);_(* \(#,##0.000\);_(* &quot;-&quot;??_);_(@_)"/>
    <numFmt numFmtId="171" formatCode="_-* #,##0.00\ &quot;грн.&quot;_-;\-* #,##0.00\ &quot;грн.&quot;_-;_-* &quot;-&quot;??\ &quot;грн.&quot;_-;_-@_-"/>
    <numFmt numFmtId="172" formatCode="_-* #,##0.00\ _г_р_н_._-;\-* #,##0.00\ _г_р_н_._-;_-* &quot;-&quot;??\ _г_р_н_._-;_-@_-"/>
    <numFmt numFmtId="173" formatCode="000000"/>
    <numFmt numFmtId="174" formatCode="0.000"/>
  </numFmts>
  <fonts count="27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sz val="8"/>
      <name val="Arial Cyr"/>
      <family val="2"/>
      <charset val="204"/>
    </font>
    <font>
      <sz val="9"/>
      <color theme="1"/>
      <name val="Arial Cyr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Calibri"/>
      <family val="2"/>
      <charset val="204"/>
    </font>
    <font>
      <b/>
      <sz val="14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47">
    <xf numFmtId="0" fontId="0" fillId="0" borderId="0"/>
    <xf numFmtId="0" fontId="2" fillId="0" borderId="0"/>
    <xf numFmtId="0" fontId="4" fillId="0" borderId="0"/>
    <xf numFmtId="0" fontId="2" fillId="0" borderId="0"/>
    <xf numFmtId="0" fontId="6" fillId="0" borderId="0"/>
    <xf numFmtId="167" fontId="2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/>
    <xf numFmtId="171" fontId="9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9" fontId="2" fillId="0" borderId="0" applyFont="0" applyFill="0" applyBorder="0" applyAlignment="0" applyProtection="0"/>
    <xf numFmtId="164" fontId="9" fillId="0" borderId="0" applyFont="0" applyFill="0" applyBorder="0" applyAlignment="0" applyProtection="0"/>
    <xf numFmtId="172" fontId="9" fillId="0" borderId="0" applyFont="0" applyFill="0" applyBorder="0" applyAlignment="0" applyProtection="0"/>
  </cellStyleXfs>
  <cellXfs count="249">
    <xf numFmtId="0" fontId="0" fillId="0" borderId="0" xfId="0"/>
    <xf numFmtId="49" fontId="7" fillId="0" borderId="0" xfId="4" applyNumberFormat="1" applyFont="1" applyFill="1"/>
    <xf numFmtId="0" fontId="3" fillId="0" borderId="0" xfId="1" applyFont="1" applyFill="1" applyBorder="1" applyAlignment="1"/>
    <xf numFmtId="0" fontId="3" fillId="0" borderId="0" xfId="3" applyFont="1" applyFill="1" applyBorder="1" applyAlignment="1"/>
    <xf numFmtId="0" fontId="0" fillId="0" borderId="0" xfId="0" applyFill="1"/>
    <xf numFmtId="166" fontId="3" fillId="0" borderId="0" xfId="1" applyNumberFormat="1" applyFont="1" applyFill="1" applyBorder="1" applyAlignment="1" applyProtection="1">
      <alignment horizontal="right" wrapText="1"/>
      <protection hidden="1"/>
    </xf>
    <xf numFmtId="0" fontId="6" fillId="0" borderId="0" xfId="4" applyFill="1"/>
    <xf numFmtId="0" fontId="6" fillId="0" borderId="0" xfId="4"/>
    <xf numFmtId="49" fontId="7" fillId="0" borderId="0" xfId="4" applyNumberFormat="1" applyFont="1"/>
    <xf numFmtId="166" fontId="3" fillId="2" borderId="8" xfId="4" applyNumberFormat="1" applyFont="1" applyFill="1" applyBorder="1"/>
    <xf numFmtId="0" fontId="0" fillId="2" borderId="0" xfId="0" applyFill="1"/>
    <xf numFmtId="0" fontId="3" fillId="2" borderId="1" xfId="1" applyNumberFormat="1" applyFont="1" applyFill="1" applyBorder="1" applyAlignment="1" applyProtection="1">
      <alignment horizontal="left" vertical="distributed" wrapText="1"/>
      <protection hidden="1"/>
    </xf>
    <xf numFmtId="0" fontId="6" fillId="0" borderId="0" xfId="4" applyFill="1" applyBorder="1"/>
    <xf numFmtId="0" fontId="11" fillId="0" borderId="0" xfId="0" applyFont="1"/>
    <xf numFmtId="0" fontId="0" fillId="3" borderId="0" xfId="0" applyFill="1"/>
    <xf numFmtId="0" fontId="12" fillId="0" borderId="0" xfId="0" applyFont="1"/>
    <xf numFmtId="0" fontId="13" fillId="2" borderId="1" xfId="2" applyFont="1" applyFill="1" applyBorder="1" applyAlignment="1" applyProtection="1">
      <alignment wrapText="1"/>
    </xf>
    <xf numFmtId="0" fontId="6" fillId="2" borderId="0" xfId="4" applyFill="1"/>
    <xf numFmtId="166" fontId="3" fillId="2" borderId="16" xfId="4" applyNumberFormat="1" applyFont="1" applyFill="1" applyBorder="1"/>
    <xf numFmtId="49" fontId="7" fillId="2" borderId="0" xfId="4" applyNumberFormat="1" applyFont="1" applyFill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right"/>
    </xf>
    <xf numFmtId="0" fontId="0" fillId="2" borderId="0" xfId="0" applyFill="1" applyProtection="1"/>
    <xf numFmtId="166" fontId="5" fillId="2" borderId="8" xfId="1" applyNumberFormat="1" applyFont="1" applyFill="1" applyBorder="1" applyAlignment="1" applyProtection="1">
      <alignment horizontal="center" wrapText="1"/>
      <protection hidden="1"/>
    </xf>
    <xf numFmtId="0" fontId="3" fillId="2" borderId="10" xfId="1" applyNumberFormat="1" applyFont="1" applyFill="1" applyBorder="1" applyAlignment="1" applyProtection="1">
      <alignment horizontal="left" vertical="distributed" wrapText="1"/>
      <protection hidden="1"/>
    </xf>
    <xf numFmtId="0" fontId="3" fillId="2" borderId="15" xfId="1" applyNumberFormat="1" applyFont="1" applyFill="1" applyBorder="1" applyAlignment="1" applyProtection="1">
      <alignment horizontal="left" vertical="distributed" wrapText="1"/>
      <protection hidden="1"/>
    </xf>
    <xf numFmtId="49" fontId="6" fillId="2" borderId="0" xfId="4" applyNumberFormat="1" applyFont="1" applyFill="1" applyAlignment="1">
      <alignment vertical="distributed" wrapText="1"/>
    </xf>
    <xf numFmtId="166" fontId="3" fillId="2" borderId="0" xfId="4" applyNumberFormat="1" applyFont="1" applyFill="1"/>
    <xf numFmtId="49" fontId="16" fillId="2" borderId="0" xfId="4" applyNumberFormat="1" applyFont="1" applyFill="1"/>
    <xf numFmtId="0" fontId="13" fillId="2" borderId="0" xfId="1" applyFont="1" applyFill="1" applyBorder="1" applyAlignment="1"/>
    <xf numFmtId="0" fontId="13" fillId="2" borderId="0" xfId="1" applyFont="1" applyFill="1" applyBorder="1" applyAlignment="1">
      <alignment horizontal="right"/>
    </xf>
    <xf numFmtId="170" fontId="14" fillId="2" borderId="1" xfId="5" applyNumberFormat="1" applyFont="1" applyFill="1" applyBorder="1" applyAlignment="1" applyProtection="1">
      <alignment horizontal="right" wrapText="1"/>
      <protection hidden="1"/>
    </xf>
    <xf numFmtId="0" fontId="13" fillId="2" borderId="7" xfId="3" applyFont="1" applyFill="1" applyBorder="1" applyAlignment="1"/>
    <xf numFmtId="0" fontId="15" fillId="2" borderId="0" xfId="0" applyFont="1" applyFill="1"/>
    <xf numFmtId="166" fontId="14" fillId="2" borderId="1" xfId="3" applyNumberFormat="1" applyFont="1" applyFill="1" applyBorder="1" applyAlignment="1" applyProtection="1">
      <alignment horizontal="center" wrapText="1"/>
      <protection hidden="1"/>
    </xf>
    <xf numFmtId="165" fontId="14" fillId="2" borderId="1" xfId="3" applyNumberFormat="1" applyFont="1" applyFill="1" applyBorder="1" applyAlignment="1" applyProtection="1">
      <alignment horizontal="center" wrapText="1"/>
      <protection hidden="1"/>
    </xf>
    <xf numFmtId="0" fontId="14" fillId="2" borderId="1" xfId="2" applyFont="1" applyFill="1" applyBorder="1" applyAlignment="1" applyProtection="1">
      <alignment wrapText="1"/>
    </xf>
    <xf numFmtId="166" fontId="5" fillId="2" borderId="3" xfId="1" applyNumberFormat="1" applyFont="1" applyFill="1" applyBorder="1" applyAlignment="1" applyProtection="1">
      <alignment horizontal="right" wrapText="1"/>
      <protection hidden="1"/>
    </xf>
    <xf numFmtId="166" fontId="14" fillId="2" borderId="3" xfId="1" applyNumberFormat="1" applyFont="1" applyFill="1" applyBorder="1" applyAlignment="1" applyProtection="1">
      <alignment horizontal="right" wrapText="1"/>
      <protection hidden="1"/>
    </xf>
    <xf numFmtId="165" fontId="13" fillId="2" borderId="1" xfId="3" applyNumberFormat="1" applyFont="1" applyFill="1" applyBorder="1" applyAlignment="1" applyProtection="1">
      <alignment horizontal="center" wrapText="1"/>
      <protection hidden="1"/>
    </xf>
    <xf numFmtId="166" fontId="13" fillId="2" borderId="3" xfId="1" applyNumberFormat="1" applyFont="1" applyFill="1" applyBorder="1" applyAlignment="1" applyProtection="1">
      <alignment horizontal="right" wrapText="1"/>
      <protection hidden="1"/>
    </xf>
    <xf numFmtId="0" fontId="17" fillId="2" borderId="0" xfId="4" applyFont="1" applyFill="1" applyBorder="1" applyAlignment="1"/>
    <xf numFmtId="166" fontId="17" fillId="2" borderId="0" xfId="4" applyNumberFormat="1" applyFont="1" applyFill="1" applyBorder="1"/>
    <xf numFmtId="166" fontId="13" fillId="2" borderId="0" xfId="4" applyNumberFormat="1" applyFont="1" applyFill="1" applyBorder="1"/>
    <xf numFmtId="0" fontId="17" fillId="2" borderId="0" xfId="4" applyFont="1" applyFill="1" applyAlignment="1"/>
    <xf numFmtId="166" fontId="17" fillId="2" borderId="0" xfId="4" applyNumberFormat="1" applyFont="1" applyFill="1"/>
    <xf numFmtId="166" fontId="13" fillId="2" borderId="0" xfId="4" applyNumberFormat="1" applyFont="1" applyFill="1"/>
    <xf numFmtId="0" fontId="14" fillId="2" borderId="1" xfId="3" applyNumberFormat="1" applyFont="1" applyFill="1" applyBorder="1" applyAlignment="1" applyProtection="1">
      <alignment horizontal="center" wrapText="1"/>
      <protection hidden="1"/>
    </xf>
    <xf numFmtId="166" fontId="3" fillId="2" borderId="0" xfId="1" applyNumberFormat="1" applyFont="1" applyFill="1" applyBorder="1" applyAlignment="1" applyProtection="1">
      <alignment horizontal="right" wrapText="1"/>
      <protection hidden="1"/>
    </xf>
    <xf numFmtId="0" fontId="3" fillId="2" borderId="1" xfId="2" applyFont="1" applyFill="1" applyBorder="1" applyAlignment="1" applyProtection="1">
      <alignment wrapText="1"/>
    </xf>
    <xf numFmtId="0" fontId="13" fillId="2" borderId="1" xfId="2" applyFont="1" applyFill="1" applyBorder="1" applyAlignment="1" applyProtection="1">
      <alignment horizontal="left" wrapText="1"/>
    </xf>
    <xf numFmtId="169" fontId="3" fillId="0" borderId="1" xfId="10" applyNumberFormat="1" applyFont="1" applyFill="1" applyBorder="1" applyAlignment="1" applyProtection="1">
      <alignment horizontal="left" vertical="center" wrapText="1"/>
      <protection hidden="1"/>
    </xf>
    <xf numFmtId="165" fontId="13" fillId="0" borderId="1" xfId="3" applyNumberFormat="1" applyFont="1" applyFill="1" applyBorder="1" applyAlignment="1" applyProtection="1">
      <alignment horizontal="center" wrapText="1"/>
      <protection hidden="1"/>
    </xf>
    <xf numFmtId="0" fontId="6" fillId="0" borderId="0" xfId="4" applyFont="1" applyFill="1"/>
    <xf numFmtId="0" fontId="6" fillId="2" borderId="0" xfId="4" applyFont="1" applyFill="1"/>
    <xf numFmtId="166" fontId="3" fillId="2" borderId="9" xfId="4" applyNumberFormat="1" applyFont="1" applyFill="1" applyBorder="1"/>
    <xf numFmtId="166" fontId="3" fillId="2" borderId="6" xfId="4" applyNumberFormat="1" applyFont="1" applyFill="1" applyBorder="1"/>
    <xf numFmtId="0" fontId="8" fillId="2" borderId="1" xfId="4" applyNumberFormat="1" applyFont="1" applyFill="1" applyBorder="1" applyAlignment="1">
      <alignment horizontal="center" wrapText="1"/>
    </xf>
    <xf numFmtId="0" fontId="13" fillId="2" borderId="6" xfId="2" applyFont="1" applyFill="1" applyBorder="1" applyAlignment="1" applyProtection="1">
      <alignment horizontal="left" wrapText="1"/>
    </xf>
    <xf numFmtId="0" fontId="8" fillId="2" borderId="6" xfId="4" applyNumberFormat="1" applyFont="1" applyFill="1" applyBorder="1" applyAlignment="1">
      <alignment horizontal="center" wrapText="1"/>
    </xf>
    <xf numFmtId="166" fontId="6" fillId="0" borderId="0" xfId="4" applyNumberFormat="1"/>
    <xf numFmtId="0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6" fontId="5" fillId="2" borderId="9" xfId="4" applyNumberFormat="1" applyFont="1" applyFill="1" applyBorder="1"/>
    <xf numFmtId="0" fontId="14" fillId="2" borderId="1" xfId="2" applyFont="1" applyFill="1" applyBorder="1" applyAlignment="1" applyProtection="1">
      <alignment horizontal="left" wrapText="1"/>
    </xf>
    <xf numFmtId="0" fontId="14" fillId="2" borderId="6" xfId="2" applyFont="1" applyFill="1" applyBorder="1" applyAlignment="1" applyProtection="1">
      <alignment horizontal="left" wrapText="1"/>
    </xf>
    <xf numFmtId="0" fontId="3" fillId="2" borderId="0" xfId="1" applyFont="1" applyFill="1" applyBorder="1" applyAlignment="1" applyProtection="1">
      <alignment horizontal="right"/>
    </xf>
    <xf numFmtId="166" fontId="19" fillId="2" borderId="0" xfId="4" applyNumberFormat="1" applyFont="1" applyFill="1"/>
    <xf numFmtId="0" fontId="3" fillId="0" borderId="0" xfId="1" applyFont="1" applyFill="1" applyBorder="1" applyAlignment="1" applyProtection="1">
      <alignment horizontal="right"/>
    </xf>
    <xf numFmtId="0" fontId="0" fillId="0" borderId="0" xfId="0" applyFill="1" applyProtection="1"/>
    <xf numFmtId="166" fontId="5" fillId="0" borderId="9" xfId="1" applyNumberFormat="1" applyFont="1" applyFill="1" applyBorder="1" applyAlignment="1" applyProtection="1">
      <alignment horizontal="center" wrapText="1"/>
      <protection hidden="1"/>
    </xf>
    <xf numFmtId="166" fontId="5" fillId="0" borderId="9" xfId="4" applyNumberFormat="1" applyFont="1" applyFill="1" applyBorder="1"/>
    <xf numFmtId="166" fontId="3" fillId="0" borderId="9" xfId="4" applyNumberFormat="1" applyFont="1" applyFill="1" applyBorder="1"/>
    <xf numFmtId="166" fontId="5" fillId="0" borderId="6" xfId="4" applyNumberFormat="1" applyFont="1" applyFill="1" applyBorder="1"/>
    <xf numFmtId="166" fontId="3" fillId="0" borderId="6" xfId="4" applyNumberFormat="1" applyFont="1" applyFill="1" applyBorder="1"/>
    <xf numFmtId="166" fontId="3" fillId="0" borderId="16" xfId="4" applyNumberFormat="1" applyFont="1" applyFill="1" applyBorder="1"/>
    <xf numFmtId="166" fontId="3" fillId="0" borderId="8" xfId="4" applyNumberFormat="1" applyFont="1" applyFill="1" applyBorder="1"/>
    <xf numFmtId="166" fontId="18" fillId="0" borderId="0" xfId="4" applyNumberFormat="1" applyFont="1" applyFill="1"/>
    <xf numFmtId="166" fontId="6" fillId="0" borderId="0" xfId="4" applyNumberFormat="1" applyFont="1" applyFill="1"/>
    <xf numFmtId="0" fontId="13" fillId="0" borderId="0" xfId="3" applyFont="1" applyFill="1" applyBorder="1" applyAlignment="1"/>
    <xf numFmtId="0" fontId="14" fillId="0" borderId="1" xfId="3" applyNumberFormat="1" applyFont="1" applyFill="1" applyBorder="1" applyAlignment="1" applyProtection="1">
      <alignment horizontal="left" wrapText="1"/>
      <protection hidden="1"/>
    </xf>
    <xf numFmtId="0" fontId="15" fillId="0" borderId="0" xfId="0" applyFont="1" applyFill="1"/>
    <xf numFmtId="49" fontId="14" fillId="0" borderId="1" xfId="3" applyNumberFormat="1" applyFont="1" applyFill="1" applyBorder="1" applyAlignment="1" applyProtection="1">
      <alignment horizontal="center" vertical="distributed" wrapText="1"/>
      <protection hidden="1"/>
    </xf>
    <xf numFmtId="0" fontId="14" fillId="0" borderId="1" xfId="2" applyFont="1" applyFill="1" applyBorder="1" applyAlignment="1" applyProtection="1">
      <alignment wrapText="1"/>
    </xf>
    <xf numFmtId="0" fontId="13" fillId="0" borderId="1" xfId="2" applyFont="1" applyFill="1" applyBorder="1" applyAlignment="1" applyProtection="1">
      <alignment wrapText="1"/>
    </xf>
    <xf numFmtId="49" fontId="14" fillId="0" borderId="1" xfId="2" applyNumberFormat="1" applyFont="1" applyFill="1" applyBorder="1" applyAlignment="1" applyProtection="1">
      <alignment wrapText="1"/>
    </xf>
    <xf numFmtId="0" fontId="3" fillId="0" borderId="1" xfId="2" applyFont="1" applyFill="1" applyBorder="1" applyAlignment="1" applyProtection="1">
      <alignment wrapText="1"/>
    </xf>
    <xf numFmtId="0" fontId="17" fillId="0" borderId="0" xfId="4" applyFont="1" applyFill="1" applyAlignment="1"/>
    <xf numFmtId="49" fontId="17" fillId="0" borderId="0" xfId="4" applyNumberFormat="1" applyFont="1" applyFill="1" applyBorder="1" applyAlignment="1">
      <alignment vertical="distributed"/>
    </xf>
    <xf numFmtId="49" fontId="17" fillId="0" borderId="0" xfId="4" applyNumberFormat="1" applyFont="1" applyFill="1" applyAlignment="1">
      <alignment vertical="distributed"/>
    </xf>
    <xf numFmtId="0" fontId="3" fillId="0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0" borderId="0" xfId="2" applyFont="1" applyFill="1" applyAlignment="1" applyProtection="1">
      <alignment wrapText="1"/>
    </xf>
    <xf numFmtId="165" fontId="3" fillId="0" borderId="2" xfId="3" applyNumberFormat="1" applyFont="1" applyFill="1" applyBorder="1" applyAlignment="1" applyProtection="1">
      <alignment wrapText="1"/>
      <protection hidden="1"/>
    </xf>
    <xf numFmtId="0" fontId="3" fillId="0" borderId="2" xfId="1" applyNumberFormat="1" applyFont="1" applyFill="1" applyBorder="1" applyAlignment="1" applyProtection="1">
      <alignment horizontal="center" wrapText="1"/>
      <protection hidden="1"/>
    </xf>
    <xf numFmtId="166" fontId="3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Font="1" applyFill="1" applyBorder="1" applyAlignment="1" applyProtection="1"/>
    <xf numFmtId="0" fontId="2" fillId="0" borderId="0" xfId="0" applyFont="1" applyFill="1" applyProtection="1"/>
    <xf numFmtId="0" fontId="3" fillId="0" borderId="0" xfId="1" applyFont="1" applyFill="1" applyBorder="1" applyAlignment="1" applyProtection="1">
      <alignment horizontal="center"/>
    </xf>
    <xf numFmtId="166" fontId="5" fillId="0" borderId="3" xfId="1" applyNumberFormat="1" applyFont="1" applyFill="1" applyBorder="1" applyAlignment="1" applyProtection="1">
      <alignment horizontal="center" wrapText="1"/>
      <protection hidden="1"/>
    </xf>
    <xf numFmtId="168" fontId="5" fillId="0" borderId="1" xfId="1" applyNumberFormat="1" applyFont="1" applyFill="1" applyBorder="1" applyAlignment="1" applyProtection="1">
      <alignment horizontal="center" vertical="distributed"/>
      <protection hidden="1"/>
    </xf>
    <xf numFmtId="49" fontId="5" fillId="0" borderId="5" xfId="1" applyNumberFormat="1" applyFont="1" applyFill="1" applyBorder="1" applyAlignment="1" applyProtection="1">
      <alignment horizontal="center" vertical="distributed" wrapText="1"/>
      <protection hidden="1"/>
    </xf>
    <xf numFmtId="165" fontId="5" fillId="0" borderId="2" xfId="3" applyNumberFormat="1" applyFont="1" applyFill="1" applyBorder="1" applyAlignment="1" applyProtection="1">
      <alignment wrapText="1"/>
      <protection hidden="1"/>
    </xf>
    <xf numFmtId="0" fontId="5" fillId="0" borderId="2" xfId="1" applyNumberFormat="1" applyFont="1" applyFill="1" applyBorder="1" applyAlignment="1" applyProtection="1">
      <alignment horizontal="center" wrapText="1"/>
      <protection hidden="1"/>
    </xf>
    <xf numFmtId="0" fontId="5" fillId="0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0" borderId="1" xfId="2" applyFont="1" applyFill="1" applyBorder="1" applyAlignment="1" applyProtection="1">
      <alignment wrapText="1"/>
    </xf>
    <xf numFmtId="165" fontId="5" fillId="0" borderId="1" xfId="3" applyNumberFormat="1" applyFont="1" applyFill="1" applyBorder="1" applyAlignment="1" applyProtection="1">
      <alignment horizontal="center" wrapText="1"/>
      <protection hidden="1"/>
    </xf>
    <xf numFmtId="169" fontId="5" fillId="0" borderId="1" xfId="1" applyNumberFormat="1" applyFont="1" applyFill="1" applyBorder="1" applyAlignment="1" applyProtection="1">
      <alignment horizontal="center" wrapText="1"/>
      <protection hidden="1"/>
    </xf>
    <xf numFmtId="0" fontId="5" fillId="0" borderId="1" xfId="1" applyNumberFormat="1" applyFont="1" applyFill="1" applyBorder="1" applyAlignment="1" applyProtection="1">
      <alignment horizontal="center" wrapText="1"/>
      <protection hidden="1"/>
    </xf>
    <xf numFmtId="166" fontId="5" fillId="0" borderId="3" xfId="1" applyNumberFormat="1" applyFont="1" applyFill="1" applyBorder="1" applyAlignment="1" applyProtection="1">
      <alignment horizontal="right" wrapText="1"/>
      <protection hidden="1"/>
    </xf>
    <xf numFmtId="165" fontId="3" fillId="0" borderId="1" xfId="3" applyNumberFormat="1" applyFont="1" applyFill="1" applyBorder="1" applyAlignment="1" applyProtection="1">
      <alignment horizontal="center" wrapText="1"/>
      <protection hidden="1"/>
    </xf>
    <xf numFmtId="169" fontId="3" fillId="0" borderId="1" xfId="1" applyNumberFormat="1" applyFont="1" applyFill="1" applyBorder="1" applyAlignment="1" applyProtection="1">
      <alignment horizontal="center" wrapText="1"/>
      <protection hidden="1"/>
    </xf>
    <xf numFmtId="0" fontId="3" fillId="0" borderId="1" xfId="1" applyNumberFormat="1" applyFont="1" applyFill="1" applyBorder="1" applyAlignment="1" applyProtection="1">
      <alignment horizontal="center" wrapText="1"/>
      <protection hidden="1"/>
    </xf>
    <xf numFmtId="166" fontId="3" fillId="0" borderId="3" xfId="1" applyNumberFormat="1" applyFont="1" applyFill="1" applyBorder="1" applyAlignment="1" applyProtection="1">
      <alignment horizontal="right" wrapText="1"/>
      <protection hidden="1"/>
    </xf>
    <xf numFmtId="0" fontId="3" fillId="0" borderId="1" xfId="2" applyFont="1" applyFill="1" applyBorder="1" applyAlignment="1" applyProtection="1">
      <alignment horizontal="left" wrapText="1"/>
    </xf>
    <xf numFmtId="165" fontId="3" fillId="0" borderId="1" xfId="3" applyNumberFormat="1" applyFont="1" applyFill="1" applyBorder="1" applyAlignment="1" applyProtection="1">
      <alignment horizontal="distributed" wrapText="1"/>
      <protection hidden="1"/>
    </xf>
    <xf numFmtId="0" fontId="3" fillId="0" borderId="1" xfId="1" applyNumberFormat="1" applyFont="1" applyFill="1" applyBorder="1" applyAlignment="1" applyProtection="1">
      <alignment horizontal="distributed" wrapText="1"/>
      <protection hidden="1"/>
    </xf>
    <xf numFmtId="49" fontId="3" fillId="0" borderId="1" xfId="0" applyNumberFormat="1" applyFont="1" applyFill="1" applyBorder="1" applyAlignment="1">
      <alignment vertical="distributed"/>
    </xf>
    <xf numFmtId="0" fontId="3" fillId="0" borderId="1" xfId="2" applyFont="1" applyFill="1" applyBorder="1" applyAlignment="1" applyProtection="1"/>
    <xf numFmtId="173" fontId="5" fillId="0" borderId="1" xfId="2" applyNumberFormat="1" applyFont="1" applyFill="1" applyBorder="1" applyAlignment="1" applyProtection="1">
      <alignment wrapText="1"/>
    </xf>
    <xf numFmtId="0" fontId="3" fillId="0" borderId="1" xfId="2" applyFont="1" applyFill="1" applyBorder="1" applyAlignment="1" applyProtection="1">
      <alignment vertical="distributed" wrapText="1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166" fontId="2" fillId="0" borderId="0" xfId="0" applyNumberFormat="1" applyFont="1" applyFill="1"/>
    <xf numFmtId="0" fontId="5" fillId="0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0" borderId="1" xfId="1" applyNumberFormat="1" applyFont="1" applyFill="1" applyBorder="1" applyAlignment="1" applyProtection="1">
      <alignment horizontal="center" wrapText="1"/>
      <protection hidden="1"/>
    </xf>
    <xf numFmtId="49" fontId="5" fillId="2" borderId="3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3" xfId="1" applyNumberFormat="1" applyFont="1" applyFill="1" applyBorder="1" applyAlignment="1" applyProtection="1">
      <alignment horizontal="left" vertical="distributed" wrapText="1"/>
      <protection hidden="1"/>
    </xf>
    <xf numFmtId="49" fontId="3" fillId="2" borderId="3" xfId="1" applyNumberFormat="1" applyFont="1" applyFill="1" applyBorder="1" applyAlignment="1" applyProtection="1">
      <alignment horizontal="left" wrapText="1"/>
      <protection hidden="1"/>
    </xf>
    <xf numFmtId="166" fontId="5" fillId="0" borderId="9" xfId="1" applyNumberFormat="1" applyFont="1" applyFill="1" applyBorder="1" applyAlignment="1" applyProtection="1">
      <alignment horizontal="right" wrapText="1"/>
      <protection hidden="1"/>
    </xf>
    <xf numFmtId="166" fontId="5" fillId="2" borderId="9" xfId="1" applyNumberFormat="1" applyFont="1" applyFill="1" applyBorder="1" applyAlignment="1" applyProtection="1">
      <alignment horizontal="right" wrapText="1"/>
      <protection hidden="1"/>
    </xf>
    <xf numFmtId="166" fontId="3" fillId="0" borderId="9" xfId="1" applyNumberFormat="1" applyFont="1" applyFill="1" applyBorder="1" applyAlignment="1" applyProtection="1">
      <alignment horizontal="right" wrapText="1"/>
      <protection hidden="1"/>
    </xf>
    <xf numFmtId="166" fontId="3" fillId="2" borderId="9" xfId="1" applyNumberFormat="1" applyFont="1" applyFill="1" applyBorder="1" applyAlignment="1" applyProtection="1">
      <alignment horizontal="right" wrapText="1"/>
      <protection hidden="1"/>
    </xf>
    <xf numFmtId="0" fontId="3" fillId="0" borderId="0" xfId="1" applyFont="1" applyFill="1" applyBorder="1" applyAlignment="1" applyProtection="1">
      <alignment horizontal="right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vertical="center" wrapText="1"/>
    </xf>
    <xf numFmtId="0" fontId="23" fillId="0" borderId="19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23" fillId="0" borderId="22" xfId="0" applyFont="1" applyBorder="1" applyAlignment="1">
      <alignment horizontal="center" vertical="center" wrapText="1"/>
    </xf>
    <xf numFmtId="174" fontId="5" fillId="0" borderId="20" xfId="0" applyNumberFormat="1" applyFont="1" applyBorder="1" applyAlignment="1">
      <alignment horizontal="right" vertical="center" wrapText="1"/>
    </xf>
    <xf numFmtId="174" fontId="23" fillId="0" borderId="20" xfId="0" applyNumberFormat="1" applyFont="1" applyBorder="1" applyAlignment="1">
      <alignment horizontal="right" vertical="center" wrapText="1"/>
    </xf>
    <xf numFmtId="49" fontId="20" fillId="0" borderId="20" xfId="0" applyNumberFormat="1" applyFont="1" applyBorder="1" applyAlignment="1">
      <alignment vertical="center" wrapText="1"/>
    </xf>
    <xf numFmtId="49" fontId="22" fillId="0" borderId="20" xfId="0" applyNumberFormat="1" applyFont="1" applyBorder="1" applyAlignment="1">
      <alignment vertical="center" wrapText="1"/>
    </xf>
    <xf numFmtId="49" fontId="22" fillId="0" borderId="19" xfId="0" applyNumberFormat="1" applyFont="1" applyBorder="1" applyAlignment="1">
      <alignment vertical="center" wrapText="1"/>
    </xf>
    <xf numFmtId="0" fontId="21" fillId="0" borderId="19" xfId="0" applyFont="1" applyBorder="1" applyAlignment="1">
      <alignment vertical="center" wrapText="1"/>
    </xf>
    <xf numFmtId="49" fontId="21" fillId="0" borderId="20" xfId="0" applyNumberFormat="1" applyFont="1" applyBorder="1" applyAlignment="1">
      <alignment vertical="center" wrapText="1"/>
    </xf>
    <xf numFmtId="174" fontId="21" fillId="0" borderId="20" xfId="0" applyNumberFormat="1" applyFont="1" applyBorder="1" applyAlignment="1">
      <alignment horizontal="right" vertical="center" wrapText="1"/>
    </xf>
    <xf numFmtId="0" fontId="24" fillId="0" borderId="19" xfId="0" applyFont="1" applyBorder="1" applyAlignment="1">
      <alignment vertical="center" wrapText="1"/>
    </xf>
    <xf numFmtId="0" fontId="25" fillId="0" borderId="20" xfId="0" applyFont="1" applyBorder="1" applyAlignment="1">
      <alignment wrapText="1"/>
    </xf>
    <xf numFmtId="174" fontId="26" fillId="0" borderId="20" xfId="0" applyNumberFormat="1" applyFont="1" applyBorder="1" applyAlignment="1">
      <alignment wrapText="1"/>
    </xf>
    <xf numFmtId="0" fontId="3" fillId="0" borderId="3" xfId="2" applyFont="1" applyFill="1" applyBorder="1" applyAlignment="1" applyProtection="1">
      <alignment wrapText="1"/>
    </xf>
    <xf numFmtId="169" fontId="3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Font="1" applyFill="1" applyBorder="1" applyAlignment="1" applyProtection="1">
      <alignment wrapText="1"/>
    </xf>
    <xf numFmtId="0" fontId="22" fillId="0" borderId="0" xfId="1" applyFont="1" applyFill="1" applyBorder="1" applyAlignment="1" applyProtection="1">
      <alignment horizontal="center" wrapText="1"/>
    </xf>
    <xf numFmtId="0" fontId="21" fillId="0" borderId="0" xfId="1" applyFont="1" applyFill="1" applyBorder="1" applyAlignment="1" applyProtection="1">
      <alignment horizontal="center" vertical="center"/>
    </xf>
    <xf numFmtId="0" fontId="21" fillId="0" borderId="0" xfId="1" applyFont="1" applyFill="1" applyBorder="1" applyAlignment="1" applyProtection="1">
      <alignment vertical="center"/>
    </xf>
    <xf numFmtId="0" fontId="0" fillId="0" borderId="2" xfId="0" applyBorder="1"/>
    <xf numFmtId="49" fontId="21" fillId="0" borderId="0" xfId="1" applyNumberFormat="1" applyFont="1" applyFill="1" applyBorder="1" applyAlignment="1" applyProtection="1">
      <alignment vertical="top" wrapText="1"/>
    </xf>
    <xf numFmtId="49" fontId="5" fillId="0" borderId="0" xfId="1" applyNumberFormat="1" applyFont="1" applyFill="1" applyBorder="1" applyAlignment="1" applyProtection="1">
      <alignment vertical="top" wrapText="1"/>
    </xf>
    <xf numFmtId="0" fontId="5" fillId="0" borderId="1" xfId="2" applyFont="1" applyFill="1" applyBorder="1" applyAlignment="1" applyProtection="1">
      <alignment horizontal="left" wrapText="1"/>
    </xf>
    <xf numFmtId="165" fontId="5" fillId="0" borderId="1" xfId="3" applyNumberFormat="1" applyFont="1" applyFill="1" applyBorder="1" applyAlignment="1" applyProtection="1">
      <alignment horizontal="distributed" wrapText="1"/>
      <protection hidden="1"/>
    </xf>
    <xf numFmtId="0" fontId="5" fillId="0" borderId="1" xfId="1" applyNumberFormat="1" applyFont="1" applyFill="1" applyBorder="1" applyAlignment="1" applyProtection="1">
      <alignment horizontal="distributed" wrapText="1"/>
      <protection hidden="1"/>
    </xf>
    <xf numFmtId="0" fontId="3" fillId="0" borderId="0" xfId="1" applyFont="1" applyFill="1" applyBorder="1" applyAlignment="1" applyProtection="1">
      <alignment horizontal="right"/>
    </xf>
    <xf numFmtId="0" fontId="3" fillId="0" borderId="0" xfId="0" applyFont="1" applyAlignment="1">
      <alignment horizontal="right"/>
    </xf>
    <xf numFmtId="166" fontId="5" fillId="0" borderId="1" xfId="1" applyNumberFormat="1" applyFont="1" applyFill="1" applyBorder="1" applyAlignment="1" applyProtection="1">
      <alignment horizontal="center" wrapText="1"/>
      <protection hidden="1"/>
    </xf>
    <xf numFmtId="0" fontId="0" fillId="0" borderId="1" xfId="0" applyBorder="1"/>
    <xf numFmtId="0" fontId="20" fillId="0" borderId="5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49" fontId="21" fillId="0" borderId="0" xfId="0" applyNumberFormat="1" applyFont="1" applyBorder="1" applyAlignment="1">
      <alignment horizontal="right" vertical="center" wrapText="1"/>
    </xf>
    <xf numFmtId="49" fontId="21" fillId="0" borderId="4" xfId="0" applyNumberFormat="1" applyFont="1" applyBorder="1" applyAlignment="1">
      <alignment horizontal="right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3" xfId="0" applyFont="1" applyBorder="1" applyAlignment="1">
      <alignment vertical="center" wrapText="1"/>
    </xf>
    <xf numFmtId="49" fontId="22" fillId="0" borderId="5" xfId="0" applyNumberFormat="1" applyFont="1" applyBorder="1" applyAlignment="1">
      <alignment horizontal="right"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49" fontId="22" fillId="0" borderId="6" xfId="0" applyNumberFormat="1" applyFont="1" applyBorder="1" applyAlignment="1">
      <alignment horizontal="right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23" xfId="0" applyFont="1" applyBorder="1" applyAlignment="1">
      <alignment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23" xfId="0" applyFont="1" applyBorder="1" applyAlignment="1">
      <alignment vertical="center" wrapText="1"/>
    </xf>
    <xf numFmtId="49" fontId="21" fillId="0" borderId="5" xfId="0" applyNumberFormat="1" applyFont="1" applyBorder="1" applyAlignment="1">
      <alignment horizontal="right" vertical="center" wrapText="1"/>
    </xf>
    <xf numFmtId="49" fontId="21" fillId="0" borderId="1" xfId="0" applyNumberFormat="1" applyFont="1" applyBorder="1" applyAlignment="1">
      <alignment horizontal="right" vertical="center" wrapText="1"/>
    </xf>
    <xf numFmtId="49" fontId="21" fillId="0" borderId="6" xfId="0" applyNumberFormat="1" applyFont="1" applyBorder="1" applyAlignment="1">
      <alignment horizontal="right" vertical="center" wrapText="1"/>
    </xf>
    <xf numFmtId="174" fontId="22" fillId="0" borderId="5" xfId="0" applyNumberFormat="1" applyFont="1" applyBorder="1" applyAlignment="1">
      <alignment horizontal="right" vertical="center" wrapText="1"/>
    </xf>
    <xf numFmtId="174" fontId="22" fillId="0" borderId="1" xfId="0" applyNumberFormat="1" applyFont="1" applyBorder="1" applyAlignment="1">
      <alignment horizontal="right" vertical="center" wrapText="1"/>
    </xf>
    <xf numFmtId="174" fontId="22" fillId="0" borderId="6" xfId="0" applyNumberFormat="1" applyFont="1" applyBorder="1" applyAlignment="1">
      <alignment horizontal="right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4" xfId="0" applyFont="1" applyBorder="1" applyAlignment="1">
      <alignment vertical="center" wrapText="1"/>
    </xf>
    <xf numFmtId="165" fontId="3" fillId="0" borderId="3" xfId="3" applyNumberFormat="1" applyFont="1" applyFill="1" applyBorder="1" applyAlignment="1" applyProtection="1">
      <alignment horizontal="center" wrapText="1"/>
      <protection hidden="1"/>
    </xf>
    <xf numFmtId="0" fontId="22" fillId="0" borderId="0" xfId="0" applyFont="1" applyBorder="1" applyAlignment="1">
      <alignment horizontal="left" vertical="top" wrapText="1"/>
    </xf>
    <xf numFmtId="0" fontId="20" fillId="0" borderId="1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0" fontId="5" fillId="0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0" borderId="1" xfId="1" applyNumberFormat="1" applyFont="1" applyFill="1" applyBorder="1" applyAlignment="1" applyProtection="1">
      <alignment horizontal="center" wrapText="1"/>
      <protection hidden="1"/>
    </xf>
    <xf numFmtId="0" fontId="5" fillId="0" borderId="1" xfId="1" applyNumberFormat="1" applyFont="1" applyFill="1" applyBorder="1" applyAlignment="1" applyProtection="1">
      <alignment horizontal="center" vertical="distributed" wrapText="1"/>
      <protection hidden="1"/>
    </xf>
    <xf numFmtId="165" fontId="14" fillId="0" borderId="1" xfId="3" applyNumberFormat="1" applyFont="1" applyFill="1" applyBorder="1" applyAlignment="1" applyProtection="1">
      <alignment horizontal="center" wrapText="1"/>
      <protection hidden="1"/>
    </xf>
    <xf numFmtId="49" fontId="21" fillId="0" borderId="24" xfId="0" applyNumberFormat="1" applyFont="1" applyBorder="1" applyAlignment="1">
      <alignment horizontal="right" vertical="center" wrapText="1"/>
    </xf>
    <xf numFmtId="0" fontId="2" fillId="0" borderId="25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0" fillId="0" borderId="0" xfId="0" applyBorder="1"/>
    <xf numFmtId="0" fontId="0" fillId="0" borderId="24" xfId="0" applyBorder="1"/>
    <xf numFmtId="0" fontId="3" fillId="2" borderId="26" xfId="1" applyNumberFormat="1" applyFont="1" applyFill="1" applyBorder="1" applyAlignment="1" applyProtection="1">
      <alignment horizontal="left" vertical="distributed" wrapText="1"/>
      <protection hidden="1"/>
    </xf>
    <xf numFmtId="166" fontId="3" fillId="2" borderId="27" xfId="4" applyNumberFormat="1" applyFont="1" applyFill="1" applyBorder="1"/>
    <xf numFmtId="49" fontId="6" fillId="2" borderId="13" xfId="4" applyNumberFormat="1" applyFont="1" applyFill="1" applyBorder="1" applyAlignment="1">
      <alignment vertical="distributed" wrapText="1"/>
    </xf>
    <xf numFmtId="49" fontId="6" fillId="2" borderId="7" xfId="4" applyNumberFormat="1" applyFont="1" applyFill="1" applyBorder="1" applyAlignment="1">
      <alignment vertical="distributed" wrapText="1"/>
    </xf>
    <xf numFmtId="166" fontId="18" fillId="0" borderId="7" xfId="4" applyNumberFormat="1" applyFont="1" applyFill="1" applyBorder="1"/>
    <xf numFmtId="166" fontId="3" fillId="2" borderId="14" xfId="4" applyNumberFormat="1" applyFont="1" applyFill="1" applyBorder="1"/>
    <xf numFmtId="0" fontId="22" fillId="0" borderId="0" xfId="0" applyFont="1" applyBorder="1" applyAlignment="1">
      <alignment vertical="top" wrapText="1"/>
    </xf>
    <xf numFmtId="0" fontId="22" fillId="0" borderId="0" xfId="0" applyFont="1" applyBorder="1" applyAlignment="1">
      <alignment horizontal="left" vertical="top" wrapText="1"/>
    </xf>
    <xf numFmtId="0" fontId="22" fillId="0" borderId="0" xfId="0" applyFont="1" applyBorder="1" applyAlignment="1">
      <alignment horizontal="center" vertical="top" wrapText="1"/>
    </xf>
    <xf numFmtId="49" fontId="22" fillId="0" borderId="0" xfId="1" applyNumberFormat="1" applyFont="1" applyFill="1" applyBorder="1" applyAlignment="1" applyProtection="1">
      <alignment horizontal="left" vertical="top" wrapText="1"/>
    </xf>
    <xf numFmtId="0" fontId="3" fillId="0" borderId="0" xfId="1" applyFont="1" applyFill="1" applyBorder="1" applyAlignment="1" applyProtection="1">
      <alignment horizontal="right"/>
    </xf>
    <xf numFmtId="0" fontId="22" fillId="0" borderId="0" xfId="1" applyFont="1" applyFill="1" applyBorder="1" applyAlignment="1" applyProtection="1">
      <alignment horizontal="left" vertical="distributed" wrapText="1"/>
    </xf>
    <xf numFmtId="0" fontId="22" fillId="3" borderId="0" xfId="0" applyFont="1" applyFill="1" applyBorder="1" applyAlignment="1">
      <alignment horizontal="left" vertical="top" wrapText="1"/>
    </xf>
    <xf numFmtId="0" fontId="22" fillId="2" borderId="0" xfId="0" applyFont="1" applyFill="1" applyBorder="1" applyAlignment="1">
      <alignment horizontal="left" vertical="top" wrapText="1"/>
    </xf>
    <xf numFmtId="0" fontId="22" fillId="0" borderId="0" xfId="0" applyFont="1" applyFill="1" applyBorder="1" applyAlignment="1">
      <alignment horizontal="left" vertical="top" wrapText="1"/>
    </xf>
    <xf numFmtId="0" fontId="5" fillId="0" borderId="0" xfId="1" applyFont="1" applyFill="1" applyBorder="1" applyAlignment="1" applyProtection="1">
      <alignment horizontal="center" vertical="distributed" wrapText="1"/>
    </xf>
    <xf numFmtId="0" fontId="3" fillId="0" borderId="0" xfId="1" applyFont="1" applyFill="1" applyBorder="1" applyAlignment="1" applyProtection="1">
      <alignment horizontal="right" wrapText="1"/>
    </xf>
    <xf numFmtId="49" fontId="21" fillId="0" borderId="0" xfId="1" applyNumberFormat="1" applyFont="1" applyFill="1" applyBorder="1" applyAlignment="1" applyProtection="1">
      <alignment horizontal="center" wrapText="1"/>
    </xf>
    <xf numFmtId="166" fontId="5" fillId="0" borderId="11" xfId="1" applyNumberFormat="1" applyFont="1" applyFill="1" applyBorder="1" applyAlignment="1" applyProtection="1">
      <alignment horizontal="center" vertical="center" wrapText="1"/>
      <protection hidden="1"/>
    </xf>
    <xf numFmtId="166" fontId="5" fillId="0" borderId="12" xfId="1" applyNumberFormat="1" applyFont="1" applyFill="1" applyBorder="1" applyAlignment="1" applyProtection="1">
      <alignment horizontal="center" vertical="center" wrapText="1"/>
      <protection hidden="1"/>
    </xf>
    <xf numFmtId="166" fontId="5" fillId="0" borderId="13" xfId="1" applyNumberFormat="1" applyFont="1" applyFill="1" applyBorder="1" applyAlignment="1" applyProtection="1">
      <alignment horizontal="center" vertical="center" wrapText="1"/>
      <protection hidden="1"/>
    </xf>
    <xf numFmtId="166" fontId="5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5" xfId="1" applyNumberFormat="1" applyFont="1" applyFill="1" applyBorder="1" applyAlignment="1" applyProtection="1">
      <alignment horizontal="center" wrapText="1"/>
      <protection hidden="1"/>
    </xf>
    <xf numFmtId="0" fontId="5" fillId="0" borderId="2" xfId="1" applyNumberFormat="1" applyFont="1" applyFill="1" applyBorder="1" applyAlignment="1" applyProtection="1">
      <alignment horizontal="center" wrapText="1"/>
      <protection hidden="1"/>
    </xf>
    <xf numFmtId="0" fontId="5" fillId="0" borderId="6" xfId="1" applyNumberFormat="1" applyFont="1" applyFill="1" applyBorder="1" applyAlignment="1" applyProtection="1">
      <alignment horizontal="center" wrapText="1"/>
      <protection hidden="1"/>
    </xf>
    <xf numFmtId="0" fontId="5" fillId="0" borderId="1" xfId="1" applyNumberFormat="1" applyFont="1" applyFill="1" applyBorder="1" applyAlignment="1" applyProtection="1">
      <alignment horizontal="center" vertical="distributed" wrapText="1"/>
      <protection hidden="1"/>
    </xf>
    <xf numFmtId="49" fontId="5" fillId="0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0" borderId="1" xfId="1" applyNumberFormat="1" applyFont="1" applyFill="1" applyBorder="1" applyAlignment="1" applyProtection="1">
      <alignment horizontal="center" wrapText="1"/>
      <protection hidden="1"/>
    </xf>
    <xf numFmtId="165" fontId="14" fillId="2" borderId="5" xfId="3" applyNumberFormat="1" applyFont="1" applyFill="1" applyBorder="1" applyAlignment="1" applyProtection="1">
      <alignment horizontal="center" wrapText="1"/>
      <protection hidden="1"/>
    </xf>
    <xf numFmtId="165" fontId="14" fillId="2" borderId="6" xfId="3" applyNumberFormat="1" applyFont="1" applyFill="1" applyBorder="1" applyAlignment="1" applyProtection="1">
      <alignment horizontal="center" wrapText="1"/>
      <protection hidden="1"/>
    </xf>
    <xf numFmtId="0" fontId="14" fillId="2" borderId="0" xfId="3" applyFont="1" applyFill="1" applyBorder="1" applyAlignment="1">
      <alignment horizontal="center" vertical="distributed" wrapText="1"/>
    </xf>
    <xf numFmtId="0" fontId="14" fillId="2" borderId="1" xfId="1" applyNumberFormat="1" applyFont="1" applyFill="1" applyBorder="1" applyAlignment="1" applyProtection="1">
      <alignment horizontal="center" wrapText="1"/>
      <protection hidden="1"/>
    </xf>
    <xf numFmtId="49" fontId="14" fillId="0" borderId="1" xfId="3" applyNumberFormat="1" applyFont="1" applyFill="1" applyBorder="1" applyAlignment="1" applyProtection="1">
      <alignment horizontal="center" vertical="distributed" wrapText="1"/>
      <protection hidden="1"/>
    </xf>
    <xf numFmtId="166" fontId="14" fillId="2" borderId="11" xfId="3" applyNumberFormat="1" applyFont="1" applyFill="1" applyBorder="1" applyAlignment="1" applyProtection="1">
      <alignment horizontal="center" wrapText="1"/>
      <protection hidden="1"/>
    </xf>
    <xf numFmtId="166" fontId="14" fillId="2" borderId="12" xfId="3" applyNumberFormat="1" applyFont="1" applyFill="1" applyBorder="1" applyAlignment="1" applyProtection="1">
      <alignment horizontal="center" wrapText="1"/>
      <protection hidden="1"/>
    </xf>
    <xf numFmtId="166" fontId="14" fillId="2" borderId="13" xfId="3" applyNumberFormat="1" applyFont="1" applyFill="1" applyBorder="1" applyAlignment="1" applyProtection="1">
      <alignment horizontal="center" wrapText="1"/>
      <protection hidden="1"/>
    </xf>
    <xf numFmtId="166" fontId="14" fillId="2" borderId="14" xfId="3" applyNumberFormat="1" applyFont="1" applyFill="1" applyBorder="1" applyAlignment="1" applyProtection="1">
      <alignment horizontal="center" wrapText="1"/>
      <protection hidden="1"/>
    </xf>
    <xf numFmtId="166" fontId="5" fillId="0" borderId="1" xfId="1" applyNumberFormat="1" applyFont="1" applyFill="1" applyBorder="1" applyAlignment="1" applyProtection="1">
      <alignment horizontal="center" vertical="center" wrapText="1"/>
      <protection hidden="1"/>
    </xf>
    <xf numFmtId="166" fontId="5" fillId="0" borderId="4" xfId="1" applyNumberFormat="1" applyFont="1" applyFill="1" applyBorder="1" applyAlignment="1" applyProtection="1">
      <alignment horizontal="center" vertical="center" wrapText="1"/>
      <protection hidden="1"/>
    </xf>
    <xf numFmtId="166" fontId="5" fillId="0" borderId="3" xfId="1" applyNumberFormat="1" applyFont="1" applyFill="1" applyBorder="1" applyAlignment="1" applyProtection="1">
      <alignment horizontal="center" vertical="center" wrapText="1"/>
      <protection hidden="1"/>
    </xf>
    <xf numFmtId="49" fontId="5" fillId="2" borderId="0" xfId="1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166" fontId="5" fillId="2" borderId="10" xfId="1" applyNumberFormat="1" applyFont="1" applyFill="1" applyBorder="1" applyAlignment="1" applyProtection="1">
      <alignment horizontal="center" wrapText="1"/>
      <protection hidden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49" fontId="5" fillId="2" borderId="4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3" xfId="1" applyNumberFormat="1" applyFont="1" applyFill="1" applyBorder="1" applyAlignment="1" applyProtection="1">
      <alignment horizontal="center" vertical="distributed" wrapText="1"/>
      <protection hidden="1"/>
    </xf>
  </cellXfs>
  <cellStyles count="47">
    <cellStyle name="Денежный 2" xfId="7"/>
    <cellStyle name="Денежный 3" xfId="8"/>
    <cellStyle name="Обычный" xfId="0" builtinId="0"/>
    <cellStyle name="Обычный 13" xfId="9"/>
    <cellStyle name="Обычный 2" xfId="2"/>
    <cellStyle name="Обычный 2 10" xfId="10"/>
    <cellStyle name="Обычный 2 11" xfId="11"/>
    <cellStyle name="Обычный 2 12" xfId="12"/>
    <cellStyle name="Обычный 2 13" xfId="13"/>
    <cellStyle name="Обычный 2 14" xfId="14"/>
    <cellStyle name="Обычный 2 15" xfId="15"/>
    <cellStyle name="Обычный 2 16" xfId="16"/>
    <cellStyle name="Обычный 2 17" xfId="17"/>
    <cellStyle name="Обычный 2 18" xfId="18"/>
    <cellStyle name="Обычный 2 19" xfId="19"/>
    <cellStyle name="Обычный 2 2" xfId="20"/>
    <cellStyle name="Обычный 2 2 2" xfId="21"/>
    <cellStyle name="Обычный 2 20" xfId="22"/>
    <cellStyle name="Обычный 2 21" xfId="23"/>
    <cellStyle name="Обычный 2 22" xfId="24"/>
    <cellStyle name="Обычный 2 23" xfId="25"/>
    <cellStyle name="Обычный 2 24" xfId="26"/>
    <cellStyle name="Обычный 2 25" xfId="27"/>
    <cellStyle name="Обычный 2 26" xfId="28"/>
    <cellStyle name="Обычный 2 27" xfId="29"/>
    <cellStyle name="Обычный 2 3" xfId="30"/>
    <cellStyle name="Обычный 2 4" xfId="31"/>
    <cellStyle name="Обычный 2 5" xfId="32"/>
    <cellStyle name="Обычный 2 6" xfId="33"/>
    <cellStyle name="Обычный 2 7" xfId="34"/>
    <cellStyle name="Обычный 2 8" xfId="35"/>
    <cellStyle name="Обычный 2 9" xfId="36"/>
    <cellStyle name="Обычный 3" xfId="4"/>
    <cellStyle name="Обычный 3 2" xfId="37"/>
    <cellStyle name="Обычный 4" xfId="38"/>
    <cellStyle name="Обычный 5" xfId="39"/>
    <cellStyle name="Обычный 6" xfId="40"/>
    <cellStyle name="Обычный 7" xfId="41"/>
    <cellStyle name="Обычный 8" xfId="42"/>
    <cellStyle name="Обычный 9" xfId="43"/>
    <cellStyle name="Обычный_Tmp1" xfId="1"/>
    <cellStyle name="Обычный_Tmp1 2" xfId="3"/>
    <cellStyle name="Процентный 2" xfId="44"/>
    <cellStyle name="Финансовый 2" xfId="45"/>
    <cellStyle name="Финансовый 3" xfId="5"/>
    <cellStyle name="Финансовый 4" xfId="6"/>
    <cellStyle name="Финансовый 5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activeX1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457200</xdr:colOff>
          <xdr:row>0</xdr:row>
          <xdr:rowOff>38100</xdr:rowOff>
        </xdr:from>
        <xdr:to>
          <xdr:col>29</xdr:col>
          <xdr:colOff>57150</xdr:colOff>
          <xdr:row>1</xdr:row>
          <xdr:rowOff>333375</xdr:rowOff>
        </xdr:to>
        <xdr:sp macro="" textlink="">
          <xdr:nvSpPr>
            <xdr:cNvPr id="18433" name="ToggleButton1" hidden="1">
              <a:extLst>
                <a:ext uri="{63B3BB69-23CF-44E3-9099-C40C66FF867C}">
                  <a14:compatExt spid="_x0000_s184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457200</xdr:colOff>
          <xdr:row>0</xdr:row>
          <xdr:rowOff>38100</xdr:rowOff>
        </xdr:from>
        <xdr:to>
          <xdr:col>30</xdr:col>
          <xdr:colOff>57150</xdr:colOff>
          <xdr:row>1</xdr:row>
          <xdr:rowOff>219075</xdr:rowOff>
        </xdr:to>
        <xdr:sp macro="" textlink="">
          <xdr:nvSpPr>
            <xdr:cNvPr id="6145" name="ToggleButton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457200</xdr:colOff>
          <xdr:row>0</xdr:row>
          <xdr:rowOff>38100</xdr:rowOff>
        </xdr:from>
        <xdr:to>
          <xdr:col>32</xdr:col>
          <xdr:colOff>57150</xdr:colOff>
          <xdr:row>2</xdr:row>
          <xdr:rowOff>57150</xdr:rowOff>
        </xdr:to>
        <xdr:sp macro="" textlink="">
          <xdr:nvSpPr>
            <xdr:cNvPr id="1025" name="ToggleButton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</xdr:row>
          <xdr:rowOff>0</xdr:rowOff>
        </xdr:from>
        <xdr:to>
          <xdr:col>28</xdr:col>
          <xdr:colOff>590550</xdr:colOff>
          <xdr:row>2</xdr:row>
          <xdr:rowOff>0</xdr:rowOff>
        </xdr:to>
        <xdr:sp macro="" textlink="">
          <xdr:nvSpPr>
            <xdr:cNvPr id="2049" name="ToggleButton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476250</xdr:colOff>
          <xdr:row>0</xdr:row>
          <xdr:rowOff>0</xdr:rowOff>
        </xdr:from>
        <xdr:to>
          <xdr:col>53</xdr:col>
          <xdr:colOff>66675</xdr:colOff>
          <xdr:row>2</xdr:row>
          <xdr:rowOff>28575</xdr:rowOff>
        </xdr:to>
        <xdr:sp macro="" textlink="">
          <xdr:nvSpPr>
            <xdr:cNvPr id="24577" name="ToggleButton1" hidden="1">
              <a:extLst>
                <a:ext uri="{63B3BB69-23CF-44E3-9099-C40C66FF867C}">
                  <a14:compatExt spid="_x0000_s245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476250</xdr:colOff>
          <xdr:row>0</xdr:row>
          <xdr:rowOff>0</xdr:rowOff>
        </xdr:from>
        <xdr:to>
          <xdr:col>52</xdr:col>
          <xdr:colOff>66675</xdr:colOff>
          <xdr:row>1</xdr:row>
          <xdr:rowOff>171450</xdr:rowOff>
        </xdr:to>
        <xdr:sp macro="" textlink="">
          <xdr:nvSpPr>
            <xdr:cNvPr id="5122" name="ToggleButton1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4.emf"/><Relationship Id="rId4" Type="http://schemas.openxmlformats.org/officeDocument/2006/relationships/control" Target="../activeX/activeX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5.emf"/><Relationship Id="rId4" Type="http://schemas.openxmlformats.org/officeDocument/2006/relationships/control" Target="../activeX/activeX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6.emf"/><Relationship Id="rId4" Type="http://schemas.openxmlformats.org/officeDocument/2006/relationships/control" Target="../activeX/activeX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8">
    <pageSetUpPr fitToPage="1"/>
  </sheetPr>
  <dimension ref="A1:D44"/>
  <sheetViews>
    <sheetView showZeros="0" tabSelected="1" view="pageBreakPreview" topLeftCell="A10" zoomScaleNormal="100" zoomScaleSheetLayoutView="100" workbookViewId="0">
      <selection activeCell="A22" sqref="A22:D22"/>
    </sheetView>
  </sheetViews>
  <sheetFormatPr defaultRowHeight="12.75" x14ac:dyDescent="0.2"/>
  <cols>
    <col min="1" max="1" width="44.5703125" style="119" customWidth="1"/>
    <col min="2" max="2" width="67.42578125" style="119" customWidth="1"/>
    <col min="3" max="3" width="20.42578125" style="120" customWidth="1"/>
    <col min="4" max="4" width="4.140625" style="120" customWidth="1"/>
    <col min="5" max="5" width="13.5703125" customWidth="1"/>
    <col min="6" max="6" width="9.140625" customWidth="1"/>
  </cols>
  <sheetData>
    <row r="1" spans="1:4" ht="3.75" customHeight="1" x14ac:dyDescent="0.2">
      <c r="A1" s="213"/>
      <c r="B1" s="213"/>
      <c r="C1" s="213"/>
      <c r="D1" s="213"/>
    </row>
    <row r="2" spans="1:4" ht="143.25" customHeight="1" x14ac:dyDescent="0.25">
      <c r="A2" s="153" t="s">
        <v>301</v>
      </c>
      <c r="B2" s="152"/>
      <c r="C2" s="155"/>
      <c r="D2" s="154"/>
    </row>
    <row r="3" spans="1:4" hidden="1" x14ac:dyDescent="0.2">
      <c r="A3" s="213"/>
      <c r="B3" s="213"/>
      <c r="C3" s="213"/>
      <c r="D3" s="213"/>
    </row>
    <row r="4" spans="1:4" x14ac:dyDescent="0.2">
      <c r="A4" s="213"/>
      <c r="B4" s="213"/>
      <c r="C4" s="213"/>
      <c r="D4" s="213"/>
    </row>
    <row r="5" spans="1:4" ht="113.25" customHeight="1" x14ac:dyDescent="0.2">
      <c r="A5" s="158" t="s">
        <v>284</v>
      </c>
      <c r="B5" s="157"/>
      <c r="C5" s="157"/>
      <c r="D5" s="157"/>
    </row>
    <row r="6" spans="1:4" ht="36.75" customHeight="1" x14ac:dyDescent="0.2">
      <c r="A6" s="212" t="s">
        <v>285</v>
      </c>
      <c r="B6" s="212"/>
      <c r="C6" s="212"/>
      <c r="D6" s="212"/>
    </row>
    <row r="7" spans="1:4" ht="16.5" customHeight="1" x14ac:dyDescent="0.2">
      <c r="A7" s="158"/>
      <c r="B7" s="157"/>
      <c r="C7" s="157"/>
      <c r="D7" s="157"/>
    </row>
    <row r="8" spans="1:4" ht="79.5" customHeight="1" x14ac:dyDescent="0.2">
      <c r="A8" s="214" t="s">
        <v>298</v>
      </c>
      <c r="B8" s="214"/>
      <c r="C8" s="214"/>
      <c r="D8" s="214"/>
    </row>
    <row r="9" spans="1:4" ht="17.25" customHeight="1" x14ac:dyDescent="0.2">
      <c r="A9" s="95"/>
      <c r="B9" s="95"/>
      <c r="C9" s="96"/>
      <c r="D9" s="96"/>
    </row>
    <row r="10" spans="1:4" ht="83.25" customHeight="1" x14ac:dyDescent="0.2">
      <c r="A10" s="210" t="s">
        <v>300</v>
      </c>
      <c r="B10" s="210"/>
      <c r="C10" s="210"/>
      <c r="D10" s="210"/>
    </row>
    <row r="11" spans="1:4" ht="17.25" hidden="1" customHeight="1" x14ac:dyDescent="0.2">
      <c r="A11" s="210"/>
      <c r="B11" s="210"/>
      <c r="C11" s="210"/>
      <c r="D11" s="210"/>
    </row>
    <row r="12" spans="1:4" ht="54.75" customHeight="1" x14ac:dyDescent="0.2">
      <c r="A12" s="216" t="s">
        <v>302</v>
      </c>
      <c r="B12" s="216"/>
      <c r="C12" s="216"/>
      <c r="D12" s="216"/>
    </row>
    <row r="13" spans="1:4" ht="3" hidden="1" customHeight="1" x14ac:dyDescent="0.2">
      <c r="A13" s="217"/>
      <c r="B13" s="217"/>
      <c r="C13" s="217"/>
      <c r="D13" s="217"/>
    </row>
    <row r="14" spans="1:4" ht="11.25" hidden="1" customHeight="1" x14ac:dyDescent="0.2">
      <c r="A14" s="210"/>
      <c r="B14" s="210"/>
      <c r="C14" s="210"/>
      <c r="D14" s="210"/>
    </row>
    <row r="15" spans="1:4" ht="11.25" hidden="1" customHeight="1" x14ac:dyDescent="0.2">
      <c r="A15" s="190"/>
      <c r="B15" s="190"/>
      <c r="C15" s="190"/>
      <c r="D15" s="190"/>
    </row>
    <row r="16" spans="1:4" ht="12" hidden="1" customHeight="1" x14ac:dyDescent="0.2">
      <c r="A16" s="210"/>
      <c r="B16" s="210"/>
      <c r="C16" s="210"/>
      <c r="D16" s="210"/>
    </row>
    <row r="17" spans="1:4" s="156" customFormat="1" ht="73.5" hidden="1" customHeight="1" x14ac:dyDescent="0.2">
      <c r="A17" s="215"/>
      <c r="B17" s="215"/>
      <c r="C17" s="215"/>
      <c r="D17" s="215"/>
    </row>
    <row r="18" spans="1:4" ht="66.75" hidden="1" customHeight="1" x14ac:dyDescent="0.2">
      <c r="A18" s="210"/>
      <c r="B18" s="210"/>
      <c r="C18" s="210"/>
      <c r="D18" s="210"/>
    </row>
    <row r="19" spans="1:4" ht="12.75" hidden="1" customHeight="1" x14ac:dyDescent="0.2">
      <c r="A19" s="209"/>
      <c r="B19" s="209"/>
      <c r="C19" s="209"/>
      <c r="D19" s="209"/>
    </row>
    <row r="20" spans="1:4" ht="12.75" hidden="1" customHeight="1" x14ac:dyDescent="0.2">
      <c r="A20" s="209"/>
      <c r="B20" s="209"/>
      <c r="C20" s="209"/>
      <c r="D20" s="209"/>
    </row>
    <row r="21" spans="1:4" ht="12.75" hidden="1" customHeight="1" x14ac:dyDescent="0.2">
      <c r="A21" s="209"/>
      <c r="B21" s="209"/>
      <c r="C21" s="209"/>
      <c r="D21" s="209"/>
    </row>
    <row r="22" spans="1:4" ht="12.75" hidden="1" customHeight="1" x14ac:dyDescent="0.2">
      <c r="A22" s="209"/>
      <c r="B22" s="209"/>
      <c r="C22" s="209"/>
      <c r="D22" s="209"/>
    </row>
    <row r="23" spans="1:4" ht="12.75" hidden="1" customHeight="1" x14ac:dyDescent="0.2">
      <c r="A23" s="209"/>
      <c r="B23" s="209"/>
      <c r="C23" s="209"/>
      <c r="D23" s="209"/>
    </row>
    <row r="24" spans="1:4" ht="1.5" customHeight="1" x14ac:dyDescent="0.2">
      <c r="A24" s="209"/>
      <c r="B24" s="209"/>
      <c r="C24" s="209"/>
      <c r="D24" s="209"/>
    </row>
    <row r="25" spans="1:4" ht="126.75" customHeight="1" x14ac:dyDescent="0.2">
      <c r="A25" s="209" t="s">
        <v>299</v>
      </c>
      <c r="B25" s="209"/>
      <c r="C25" s="209"/>
      <c r="D25" s="209"/>
    </row>
    <row r="26" spans="1:4" ht="14.25" customHeight="1" x14ac:dyDescent="0.2">
      <c r="A26" s="211"/>
      <c r="B26" s="211"/>
      <c r="C26" s="211"/>
      <c r="D26" s="211"/>
    </row>
    <row r="27" spans="1:4" ht="96" customHeight="1" x14ac:dyDescent="0.2">
      <c r="A27" s="210" t="s">
        <v>197</v>
      </c>
      <c r="B27" s="210"/>
      <c r="C27" s="210"/>
      <c r="D27" s="210"/>
    </row>
    <row r="28" spans="1:4" ht="80.25" hidden="1" customHeight="1" x14ac:dyDescent="0.2">
      <c r="A28" s="149" t="s">
        <v>95</v>
      </c>
      <c r="B28" s="149"/>
      <c r="C28" s="150" t="s">
        <v>96</v>
      </c>
      <c r="D28" s="151"/>
    </row>
    <row r="29" spans="1:4" ht="63.75" hidden="1" customHeight="1" x14ac:dyDescent="0.2">
      <c r="A29" s="85" t="s">
        <v>63</v>
      </c>
      <c r="B29" s="85"/>
      <c r="C29" s="109" t="s">
        <v>110</v>
      </c>
      <c r="D29" s="110"/>
    </row>
    <row r="30" spans="1:4" ht="0.75" hidden="1" customHeight="1" x14ac:dyDescent="0.2">
      <c r="A30" s="85" t="s">
        <v>50</v>
      </c>
      <c r="B30" s="85"/>
      <c r="C30" s="109">
        <v>9000000000</v>
      </c>
      <c r="D30" s="110"/>
    </row>
    <row r="31" spans="1:4" ht="85.5" hidden="1" customHeight="1" x14ac:dyDescent="0.2">
      <c r="A31" s="85" t="s">
        <v>146</v>
      </c>
      <c r="B31" s="85"/>
      <c r="C31" s="109">
        <v>9010000000</v>
      </c>
      <c r="D31" s="110"/>
    </row>
    <row r="32" spans="1:4" ht="65.25" hidden="1" customHeight="1" x14ac:dyDescent="0.2">
      <c r="A32" s="85" t="s">
        <v>39</v>
      </c>
      <c r="B32" s="85"/>
      <c r="C32" s="109">
        <v>9010000000</v>
      </c>
      <c r="D32" s="110">
        <v>100</v>
      </c>
    </row>
    <row r="33" spans="1:4" ht="31.5" hidden="1" customHeight="1" x14ac:dyDescent="0.2">
      <c r="A33" s="85" t="s">
        <v>40</v>
      </c>
      <c r="B33" s="85"/>
      <c r="C33" s="109">
        <v>9010000000</v>
      </c>
      <c r="D33" s="110">
        <v>120</v>
      </c>
    </row>
    <row r="34" spans="1:4" ht="51" hidden="1" x14ac:dyDescent="0.2">
      <c r="A34" s="85" t="s">
        <v>54</v>
      </c>
      <c r="B34" s="85"/>
      <c r="C34" s="109" t="s">
        <v>34</v>
      </c>
      <c r="D34" s="110">
        <v>0</v>
      </c>
    </row>
    <row r="35" spans="1:4" hidden="1" x14ac:dyDescent="0.2">
      <c r="A35" s="85" t="s">
        <v>77</v>
      </c>
      <c r="B35" s="85"/>
      <c r="C35" s="109">
        <v>0</v>
      </c>
      <c r="D35" s="110">
        <v>0</v>
      </c>
    </row>
    <row r="36" spans="1:4" hidden="1" x14ac:dyDescent="0.2">
      <c r="A36" s="85" t="s">
        <v>77</v>
      </c>
      <c r="B36" s="85"/>
      <c r="C36" s="109">
        <v>0</v>
      </c>
      <c r="D36" s="110">
        <v>0</v>
      </c>
    </row>
    <row r="37" spans="1:4" hidden="1" x14ac:dyDescent="0.2">
      <c r="A37" s="85" t="s">
        <v>77</v>
      </c>
      <c r="B37" s="85"/>
      <c r="C37" s="109">
        <v>0</v>
      </c>
      <c r="D37" s="110">
        <v>0</v>
      </c>
    </row>
    <row r="38" spans="1:4" hidden="1" x14ac:dyDescent="0.2">
      <c r="A38" s="85" t="s">
        <v>77</v>
      </c>
      <c r="B38" s="85"/>
      <c r="C38" s="109">
        <v>0</v>
      </c>
      <c r="D38" s="110">
        <v>0</v>
      </c>
    </row>
    <row r="39" spans="1:4" hidden="1" x14ac:dyDescent="0.2">
      <c r="A39" s="85" t="s">
        <v>77</v>
      </c>
      <c r="B39" s="85"/>
      <c r="C39" s="109">
        <v>0</v>
      </c>
      <c r="D39" s="110">
        <v>0</v>
      </c>
    </row>
    <row r="40" spans="1:4" hidden="1" x14ac:dyDescent="0.2">
      <c r="A40" s="85" t="s">
        <v>77</v>
      </c>
      <c r="B40" s="85"/>
      <c r="C40" s="109">
        <v>0</v>
      </c>
      <c r="D40" s="110">
        <v>0</v>
      </c>
    </row>
    <row r="41" spans="1:4" hidden="1" x14ac:dyDescent="0.2">
      <c r="A41" s="85" t="s">
        <v>77</v>
      </c>
      <c r="B41" s="85"/>
      <c r="C41" s="109">
        <v>0</v>
      </c>
      <c r="D41" s="110">
        <v>0</v>
      </c>
    </row>
    <row r="42" spans="1:4" hidden="1" x14ac:dyDescent="0.2">
      <c r="A42" s="85" t="s">
        <v>77</v>
      </c>
      <c r="B42" s="85"/>
      <c r="C42" s="109">
        <v>0</v>
      </c>
      <c r="D42" s="110">
        <v>0</v>
      </c>
    </row>
    <row r="43" spans="1:4" hidden="1" x14ac:dyDescent="0.2">
      <c r="A43" s="85" t="s">
        <v>77</v>
      </c>
      <c r="B43" s="85"/>
      <c r="C43" s="109">
        <v>0</v>
      </c>
      <c r="D43" s="110">
        <v>0</v>
      </c>
    </row>
    <row r="44" spans="1:4" hidden="1" x14ac:dyDescent="0.2">
      <c r="A44" s="85" t="s">
        <v>77</v>
      </c>
      <c r="B44" s="85"/>
      <c r="C44" s="109">
        <v>0</v>
      </c>
      <c r="D44" s="110">
        <v>0</v>
      </c>
    </row>
  </sheetData>
  <dataConsolidate link="1"/>
  <mergeCells count="22">
    <mergeCell ref="A19:D19"/>
    <mergeCell ref="A6:D6"/>
    <mergeCell ref="A1:D1"/>
    <mergeCell ref="A3:D3"/>
    <mergeCell ref="A4:D4"/>
    <mergeCell ref="A8:D8"/>
    <mergeCell ref="A10:D10"/>
    <mergeCell ref="A17:D17"/>
    <mergeCell ref="A18:D18"/>
    <mergeCell ref="A11:D11"/>
    <mergeCell ref="A12:D12"/>
    <mergeCell ref="A13:D13"/>
    <mergeCell ref="A14:D14"/>
    <mergeCell ref="A16:D16"/>
    <mergeCell ref="A21:D21"/>
    <mergeCell ref="A22:D22"/>
    <mergeCell ref="A20:D20"/>
    <mergeCell ref="A25:D25"/>
    <mergeCell ref="A27:D27"/>
    <mergeCell ref="A24:D24"/>
    <mergeCell ref="A26:D26"/>
    <mergeCell ref="A23:D23"/>
  </mergeCells>
  <pageMargins left="0.47244094488188981" right="0.19685039370078741" top="0.19685039370078741" bottom="0.23622047244094491" header="0.11811023622047245" footer="3.937007874015748E-2"/>
  <pageSetup paperSize="9" scale="72" fitToHeight="0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8433" r:id="rId4" name="ToggleButton1">
          <controlPr defaultSize="0" print="0" autoLine="0" r:id="rId5">
            <anchor moveWithCells="1">
              <from>
                <xdr:col>23</xdr:col>
                <xdr:colOff>457200</xdr:colOff>
                <xdr:row>0</xdr:row>
                <xdr:rowOff>38100</xdr:rowOff>
              </from>
              <to>
                <xdr:col>29</xdr:col>
                <xdr:colOff>57150</xdr:colOff>
                <xdr:row>1</xdr:row>
                <xdr:rowOff>333375</xdr:rowOff>
              </to>
            </anchor>
          </controlPr>
        </control>
      </mc:Choice>
      <mc:Fallback>
        <control shapeId="18433" r:id="rId4" name="Toggle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5">
    <pageSetUpPr fitToPage="1"/>
  </sheetPr>
  <dimension ref="A1:E46"/>
  <sheetViews>
    <sheetView showZeros="0" view="pageBreakPreview" topLeftCell="A13" zoomScaleNormal="100" zoomScaleSheetLayoutView="100" workbookViewId="0">
      <selection activeCell="C44" sqref="C44"/>
    </sheetView>
  </sheetViews>
  <sheetFormatPr defaultRowHeight="12.75" x14ac:dyDescent="0.2"/>
  <cols>
    <col min="1" max="1" width="46.28515625" style="119" customWidth="1"/>
    <col min="2" max="2" width="26.85546875" style="120" customWidth="1"/>
    <col min="3" max="3" width="14.140625" style="120" customWidth="1"/>
    <col min="4" max="4" width="15.42578125" style="119" customWidth="1"/>
    <col min="5" max="5" width="13.42578125" style="119" customWidth="1"/>
    <col min="6" max="6" width="13.5703125" customWidth="1"/>
    <col min="7" max="7" width="9.140625" customWidth="1"/>
  </cols>
  <sheetData>
    <row r="1" spans="1:5" x14ac:dyDescent="0.2">
      <c r="A1" s="213"/>
      <c r="B1" s="213"/>
      <c r="C1" s="213"/>
      <c r="D1" s="213"/>
      <c r="E1" s="213"/>
    </row>
    <row r="2" spans="1:5" ht="81" customHeight="1" x14ac:dyDescent="0.2">
      <c r="A2" s="219" t="s">
        <v>290</v>
      </c>
      <c r="B2" s="213"/>
      <c r="C2" s="213"/>
      <c r="D2" s="213"/>
      <c r="E2" s="213"/>
    </row>
    <row r="3" spans="1:5" x14ac:dyDescent="0.2">
      <c r="A3" s="213"/>
      <c r="B3" s="213"/>
      <c r="C3" s="213"/>
      <c r="D3" s="213"/>
      <c r="E3" s="213"/>
    </row>
    <row r="4" spans="1:5" x14ac:dyDescent="0.2">
      <c r="A4" s="213"/>
      <c r="B4" s="213"/>
      <c r="C4" s="213"/>
      <c r="D4" s="213"/>
      <c r="E4" s="213"/>
    </row>
    <row r="5" spans="1:5" ht="57" customHeight="1" x14ac:dyDescent="0.25">
      <c r="A5" s="220" t="s">
        <v>291</v>
      </c>
      <c r="B5" s="220"/>
      <c r="C5" s="220"/>
      <c r="D5" s="220"/>
      <c r="E5" s="220"/>
    </row>
    <row r="6" spans="1:5" ht="34.5" hidden="1" customHeight="1" x14ac:dyDescent="0.2">
      <c r="A6" s="90" t="s">
        <v>1</v>
      </c>
      <c r="B6" s="92">
        <v>0</v>
      </c>
      <c r="C6" s="92">
        <v>0</v>
      </c>
      <c r="D6" s="93">
        <v>0</v>
      </c>
      <c r="E6" s="93">
        <v>0</v>
      </c>
    </row>
    <row r="7" spans="1:5" ht="15" customHeight="1" x14ac:dyDescent="0.2">
      <c r="A7" s="218"/>
      <c r="B7" s="218"/>
      <c r="C7" s="218"/>
      <c r="D7" s="218"/>
      <c r="E7" s="218"/>
    </row>
    <row r="8" spans="1:5" ht="13.5" thickBot="1" x14ac:dyDescent="0.25">
      <c r="A8" s="95"/>
      <c r="B8" s="96"/>
      <c r="C8" s="96"/>
      <c r="D8" s="96"/>
      <c r="E8" s="131" t="s">
        <v>164</v>
      </c>
    </row>
    <row r="9" spans="1:5" ht="27.75" customHeight="1" thickBot="1" x14ac:dyDescent="0.25">
      <c r="A9" s="137" t="s">
        <v>184</v>
      </c>
      <c r="B9" s="132" t="s">
        <v>165</v>
      </c>
      <c r="C9" s="133" t="s">
        <v>166</v>
      </c>
      <c r="D9" s="133" t="s">
        <v>167</v>
      </c>
      <c r="E9" s="133" t="s">
        <v>289</v>
      </c>
    </row>
    <row r="10" spans="1:5" ht="21.75" customHeight="1" thickBot="1" x14ac:dyDescent="0.35">
      <c r="A10" s="146" t="s">
        <v>163</v>
      </c>
      <c r="B10" s="147"/>
      <c r="C10" s="148">
        <f>SUM(C19+C11)</f>
        <v>11211.221000000001</v>
      </c>
      <c r="D10" s="148">
        <f>SUM(D19+D11)</f>
        <v>8488.5529999999999</v>
      </c>
      <c r="E10" s="148">
        <f>SUM(E19+E11)</f>
        <v>8751.7019999999993</v>
      </c>
    </row>
    <row r="11" spans="1:5" ht="23.25" customHeight="1" thickBot="1" x14ac:dyDescent="0.25">
      <c r="A11" s="134" t="s">
        <v>168</v>
      </c>
      <c r="B11" s="140" t="s">
        <v>169</v>
      </c>
      <c r="C11" s="138">
        <f>SUM(C12:C18)</f>
        <v>3352.5299999999997</v>
      </c>
      <c r="D11" s="138">
        <f>SUM(D12:D18)</f>
        <v>2907.9290000000001</v>
      </c>
      <c r="E11" s="138">
        <f>SUM(E12:E18)</f>
        <v>3045.9269999999997</v>
      </c>
    </row>
    <row r="12" spans="1:5" ht="24" customHeight="1" thickBot="1" x14ac:dyDescent="0.25">
      <c r="A12" s="135" t="s">
        <v>170</v>
      </c>
      <c r="B12" s="141" t="s">
        <v>195</v>
      </c>
      <c r="C12" s="139">
        <v>292.39999999999998</v>
      </c>
      <c r="D12" s="139">
        <v>305</v>
      </c>
      <c r="E12" s="139">
        <v>320</v>
      </c>
    </row>
    <row r="13" spans="1:5" ht="48" customHeight="1" thickBot="1" x14ac:dyDescent="0.25">
      <c r="A13" s="135" t="s">
        <v>171</v>
      </c>
      <c r="B13" s="141" t="s">
        <v>292</v>
      </c>
      <c r="C13" s="139">
        <v>1123.22</v>
      </c>
      <c r="D13" s="139">
        <v>1137.98</v>
      </c>
      <c r="E13" s="139">
        <v>1201.78</v>
      </c>
    </row>
    <row r="14" spans="1:5" ht="24" customHeight="1" thickBot="1" x14ac:dyDescent="0.25">
      <c r="A14" s="135" t="s">
        <v>172</v>
      </c>
      <c r="B14" s="141" t="s">
        <v>185</v>
      </c>
      <c r="C14" s="139">
        <v>300.39299999999997</v>
      </c>
      <c r="D14" s="139">
        <v>52</v>
      </c>
      <c r="E14" s="139">
        <v>54</v>
      </c>
    </row>
    <row r="15" spans="1:5" ht="24" customHeight="1" thickBot="1" x14ac:dyDescent="0.25">
      <c r="A15" s="135" t="s">
        <v>173</v>
      </c>
      <c r="B15" s="141" t="s">
        <v>186</v>
      </c>
      <c r="C15" s="139">
        <v>52</v>
      </c>
      <c r="D15" s="139">
        <v>67</v>
      </c>
      <c r="E15" s="139">
        <v>70</v>
      </c>
    </row>
    <row r="16" spans="1:5" ht="24" customHeight="1" thickBot="1" x14ac:dyDescent="0.25">
      <c r="A16" s="135" t="s">
        <v>174</v>
      </c>
      <c r="B16" s="141" t="s">
        <v>187</v>
      </c>
      <c r="C16" s="139">
        <v>938</v>
      </c>
      <c r="D16" s="139">
        <v>716</v>
      </c>
      <c r="E16" s="139">
        <v>745</v>
      </c>
    </row>
    <row r="17" spans="1:5" ht="48" customHeight="1" thickBot="1" x14ac:dyDescent="0.25">
      <c r="A17" s="135" t="s">
        <v>275</v>
      </c>
      <c r="B17" s="141" t="s">
        <v>276</v>
      </c>
      <c r="C17" s="139">
        <v>40.795000000000002</v>
      </c>
      <c r="D17" s="139"/>
      <c r="E17" s="139"/>
    </row>
    <row r="18" spans="1:5" ht="49.5" customHeight="1" thickBot="1" x14ac:dyDescent="0.25">
      <c r="A18" s="135" t="s">
        <v>175</v>
      </c>
      <c r="B18" s="141" t="s">
        <v>188</v>
      </c>
      <c r="C18" s="139">
        <v>605.72199999999998</v>
      </c>
      <c r="D18" s="139">
        <v>629.94899999999996</v>
      </c>
      <c r="E18" s="139">
        <v>655.14700000000005</v>
      </c>
    </row>
    <row r="19" spans="1:5" ht="25.5" customHeight="1" thickBot="1" x14ac:dyDescent="0.25">
      <c r="A19" s="143" t="s">
        <v>176</v>
      </c>
      <c r="B19" s="144" t="s">
        <v>177</v>
      </c>
      <c r="C19" s="145">
        <f>SUM(C20:C26)</f>
        <v>7858.6910000000007</v>
      </c>
      <c r="D19" s="145">
        <f>SUM(D20:D26)</f>
        <v>5580.6239999999998</v>
      </c>
      <c r="E19" s="145">
        <f>SUM(E20:E26)</f>
        <v>5705.7749999999996</v>
      </c>
    </row>
    <row r="20" spans="1:5" ht="30" customHeight="1" thickBot="1" x14ac:dyDescent="0.25">
      <c r="A20" s="135" t="s">
        <v>178</v>
      </c>
      <c r="B20" s="141" t="s">
        <v>189</v>
      </c>
      <c r="C20" s="139">
        <v>1315.896</v>
      </c>
      <c r="D20" s="139">
        <v>1515.2380000000001</v>
      </c>
      <c r="E20" s="139">
        <v>1513.5530000000001</v>
      </c>
    </row>
    <row r="21" spans="1:5" ht="44.25" customHeight="1" thickBot="1" x14ac:dyDescent="0.25">
      <c r="A21" s="135" t="s">
        <v>179</v>
      </c>
      <c r="B21" s="141" t="s">
        <v>190</v>
      </c>
      <c r="C21" s="139"/>
      <c r="D21" s="139"/>
      <c r="E21" s="139"/>
    </row>
    <row r="22" spans="1:5" ht="30" customHeight="1" thickBot="1" x14ac:dyDescent="0.25">
      <c r="A22" s="135" t="s">
        <v>180</v>
      </c>
      <c r="B22" s="141" t="s">
        <v>191</v>
      </c>
      <c r="C22" s="139"/>
      <c r="D22" s="139"/>
      <c r="E22" s="139"/>
    </row>
    <row r="23" spans="1:5" ht="52.5" customHeight="1" thickBot="1" x14ac:dyDescent="0.25">
      <c r="A23" s="135" t="s">
        <v>181</v>
      </c>
      <c r="B23" s="141" t="s">
        <v>192</v>
      </c>
      <c r="C23" s="139">
        <v>115.07</v>
      </c>
      <c r="D23" s="139">
        <v>120.25</v>
      </c>
      <c r="E23" s="139">
        <v>124.48</v>
      </c>
    </row>
    <row r="24" spans="1:5" ht="96" customHeight="1" thickBot="1" x14ac:dyDescent="0.25">
      <c r="A24" s="135" t="s">
        <v>182</v>
      </c>
      <c r="B24" s="141" t="s">
        <v>193</v>
      </c>
      <c r="C24" s="139">
        <v>921.48699999999997</v>
      </c>
      <c r="D24" s="139">
        <v>921.48699999999997</v>
      </c>
      <c r="E24" s="139">
        <v>921.48699999999997</v>
      </c>
    </row>
    <row r="25" spans="1:5" ht="28.5" customHeight="1" thickBot="1" x14ac:dyDescent="0.25">
      <c r="A25" s="136" t="s">
        <v>183</v>
      </c>
      <c r="B25" s="142" t="s">
        <v>194</v>
      </c>
      <c r="C25" s="139">
        <v>5306.2380000000003</v>
      </c>
      <c r="D25" s="139">
        <v>3023.6489999999999</v>
      </c>
      <c r="E25" s="139">
        <v>3146.2550000000001</v>
      </c>
    </row>
    <row r="26" spans="1:5" ht="28.5" customHeight="1" thickBot="1" x14ac:dyDescent="0.25">
      <c r="A26" s="136" t="s">
        <v>278</v>
      </c>
      <c r="B26" s="142" t="s">
        <v>279</v>
      </c>
      <c r="C26" s="139">
        <v>200</v>
      </c>
      <c r="D26" s="139"/>
      <c r="E26" s="139"/>
    </row>
    <row r="27" spans="1:5" ht="80.25" hidden="1" customHeight="1" x14ac:dyDescent="0.2">
      <c r="A27" s="85" t="s">
        <v>95</v>
      </c>
      <c r="B27" s="109" t="s">
        <v>96</v>
      </c>
      <c r="C27" s="110"/>
      <c r="D27" s="111" t="e">
        <f>#REF!</f>
        <v>#REF!</v>
      </c>
      <c r="E27" s="111" t="e">
        <f>#REF!</f>
        <v>#REF!</v>
      </c>
    </row>
    <row r="28" spans="1:5" ht="63.75" hidden="1" customHeight="1" x14ac:dyDescent="0.2">
      <c r="A28" s="85" t="s">
        <v>63</v>
      </c>
      <c r="B28" s="109" t="s">
        <v>110</v>
      </c>
      <c r="C28" s="110"/>
      <c r="D28" s="111" t="e">
        <f>#REF!</f>
        <v>#REF!</v>
      </c>
      <c r="E28" s="111" t="e">
        <f>#REF!</f>
        <v>#REF!</v>
      </c>
    </row>
    <row r="29" spans="1:5" ht="0.75" hidden="1" customHeight="1" x14ac:dyDescent="0.2">
      <c r="A29" s="85" t="s">
        <v>50</v>
      </c>
      <c r="B29" s="109">
        <v>9000000000</v>
      </c>
      <c r="C29" s="110"/>
      <c r="D29" s="111">
        <f t="shared" ref="D29:E31" si="0">D30</f>
        <v>0</v>
      </c>
      <c r="E29" s="111">
        <f t="shared" si="0"/>
        <v>0</v>
      </c>
    </row>
    <row r="30" spans="1:5" ht="85.5" hidden="1" customHeight="1" x14ac:dyDescent="0.2">
      <c r="A30" s="85" t="s">
        <v>146</v>
      </c>
      <c r="B30" s="109">
        <v>9010000000</v>
      </c>
      <c r="C30" s="110"/>
      <c r="D30" s="111">
        <f t="shared" si="0"/>
        <v>0</v>
      </c>
      <c r="E30" s="111">
        <f t="shared" si="0"/>
        <v>0</v>
      </c>
    </row>
    <row r="31" spans="1:5" ht="65.25" hidden="1" customHeight="1" x14ac:dyDescent="0.2">
      <c r="A31" s="85" t="s">
        <v>39</v>
      </c>
      <c r="B31" s="109">
        <v>9010000000</v>
      </c>
      <c r="C31" s="110">
        <v>100</v>
      </c>
      <c r="D31" s="111">
        <f t="shared" si="0"/>
        <v>0</v>
      </c>
      <c r="E31" s="111">
        <f t="shared" si="0"/>
        <v>0</v>
      </c>
    </row>
    <row r="32" spans="1:5" ht="31.5" hidden="1" customHeight="1" x14ac:dyDescent="0.2">
      <c r="A32" s="85" t="s">
        <v>40</v>
      </c>
      <c r="B32" s="109">
        <v>9010000000</v>
      </c>
      <c r="C32" s="110">
        <v>120</v>
      </c>
      <c r="D32" s="111"/>
      <c r="E32" s="111"/>
    </row>
    <row r="33" spans="1:5" ht="51" hidden="1" x14ac:dyDescent="0.2">
      <c r="A33" s="85" t="s">
        <v>54</v>
      </c>
      <c r="B33" s="109" t="s">
        <v>34</v>
      </c>
      <c r="C33" s="110">
        <v>0</v>
      </c>
      <c r="D33" s="111">
        <v>0</v>
      </c>
      <c r="E33" s="111">
        <v>0</v>
      </c>
    </row>
    <row r="34" spans="1:5" hidden="1" x14ac:dyDescent="0.2">
      <c r="A34" s="85" t="s">
        <v>77</v>
      </c>
      <c r="B34" s="109">
        <v>0</v>
      </c>
      <c r="C34" s="110">
        <v>0</v>
      </c>
      <c r="D34" s="111">
        <v>0</v>
      </c>
      <c r="E34" s="111">
        <v>0</v>
      </c>
    </row>
    <row r="35" spans="1:5" hidden="1" x14ac:dyDescent="0.2">
      <c r="A35" s="85" t="s">
        <v>77</v>
      </c>
      <c r="B35" s="109">
        <v>0</v>
      </c>
      <c r="C35" s="110">
        <v>0</v>
      </c>
      <c r="D35" s="111">
        <v>0</v>
      </c>
      <c r="E35" s="111">
        <v>0</v>
      </c>
    </row>
    <row r="36" spans="1:5" hidden="1" x14ac:dyDescent="0.2">
      <c r="A36" s="85" t="s">
        <v>77</v>
      </c>
      <c r="B36" s="109">
        <v>0</v>
      </c>
      <c r="C36" s="110">
        <v>0</v>
      </c>
      <c r="D36" s="111">
        <v>0</v>
      </c>
      <c r="E36" s="111">
        <v>0</v>
      </c>
    </row>
    <row r="37" spans="1:5" hidden="1" x14ac:dyDescent="0.2">
      <c r="A37" s="85" t="s">
        <v>77</v>
      </c>
      <c r="B37" s="109">
        <v>0</v>
      </c>
      <c r="C37" s="110">
        <v>0</v>
      </c>
      <c r="D37" s="111">
        <v>0</v>
      </c>
      <c r="E37" s="111">
        <v>0</v>
      </c>
    </row>
    <row r="38" spans="1:5" hidden="1" x14ac:dyDescent="0.2">
      <c r="A38" s="85" t="s">
        <v>77</v>
      </c>
      <c r="B38" s="109">
        <v>0</v>
      </c>
      <c r="C38" s="110">
        <v>0</v>
      </c>
      <c r="D38" s="111">
        <v>0</v>
      </c>
      <c r="E38" s="111">
        <v>0</v>
      </c>
    </row>
    <row r="39" spans="1:5" hidden="1" x14ac:dyDescent="0.2">
      <c r="A39" s="85" t="s">
        <v>77</v>
      </c>
      <c r="B39" s="109">
        <v>0</v>
      </c>
      <c r="C39" s="110">
        <v>0</v>
      </c>
      <c r="D39" s="111">
        <v>0</v>
      </c>
      <c r="E39" s="111">
        <v>0</v>
      </c>
    </row>
    <row r="40" spans="1:5" hidden="1" x14ac:dyDescent="0.2">
      <c r="A40" s="85" t="s">
        <v>77</v>
      </c>
      <c r="B40" s="109">
        <v>0</v>
      </c>
      <c r="C40" s="110">
        <v>0</v>
      </c>
      <c r="D40" s="111">
        <v>0</v>
      </c>
      <c r="E40" s="111">
        <v>0</v>
      </c>
    </row>
    <row r="41" spans="1:5" hidden="1" x14ac:dyDescent="0.2">
      <c r="A41" s="85" t="s">
        <v>77</v>
      </c>
      <c r="B41" s="109">
        <v>0</v>
      </c>
      <c r="C41" s="110">
        <v>0</v>
      </c>
      <c r="D41" s="111">
        <v>0</v>
      </c>
      <c r="E41" s="111">
        <v>0</v>
      </c>
    </row>
    <row r="42" spans="1:5" hidden="1" x14ac:dyDescent="0.2">
      <c r="A42" s="85" t="s">
        <v>77</v>
      </c>
      <c r="B42" s="109">
        <v>0</v>
      </c>
      <c r="C42" s="110">
        <v>0</v>
      </c>
      <c r="D42" s="111">
        <v>0</v>
      </c>
      <c r="E42" s="111">
        <v>0</v>
      </c>
    </row>
    <row r="43" spans="1:5" hidden="1" x14ac:dyDescent="0.2">
      <c r="A43" s="85" t="s">
        <v>77</v>
      </c>
      <c r="B43" s="109">
        <v>0</v>
      </c>
      <c r="C43" s="110">
        <v>0</v>
      </c>
      <c r="D43" s="111">
        <v>0</v>
      </c>
      <c r="E43" s="111">
        <v>0</v>
      </c>
    </row>
    <row r="45" spans="1:5" x14ac:dyDescent="0.2">
      <c r="D45" s="121"/>
      <c r="E45" s="121"/>
    </row>
    <row r="46" spans="1:5" x14ac:dyDescent="0.2">
      <c r="D46" s="121"/>
      <c r="E46" s="121"/>
    </row>
  </sheetData>
  <dataConsolidate link="1"/>
  <mergeCells count="6">
    <mergeCell ref="A7:E7"/>
    <mergeCell ref="A1:E1"/>
    <mergeCell ref="A2:E2"/>
    <mergeCell ref="A3:E3"/>
    <mergeCell ref="A4:E4"/>
    <mergeCell ref="A5:E5"/>
  </mergeCells>
  <pageMargins left="0.47244094488188981" right="0.19685039370078741" top="0.39370078740157483" bottom="0.43307086614173229" header="0.31496062992125984" footer="0.23622047244094491"/>
  <pageSetup paperSize="9" scale="85" fitToHeight="0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6145" r:id="rId4" name="ToggleButton1">
          <controlPr defaultSize="0" print="0" autoLine="0" r:id="rId5">
            <anchor moveWithCells="1">
              <from>
                <xdr:col>24</xdr:col>
                <xdr:colOff>457200</xdr:colOff>
                <xdr:row>0</xdr:row>
                <xdr:rowOff>38100</xdr:rowOff>
              </from>
              <to>
                <xdr:col>30</xdr:col>
                <xdr:colOff>57150</xdr:colOff>
                <xdr:row>1</xdr:row>
                <xdr:rowOff>219075</xdr:rowOff>
              </to>
            </anchor>
          </controlPr>
        </control>
      </mc:Choice>
      <mc:Fallback>
        <control shapeId="6145" r:id="rId4" name="Toggle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/>
  <dimension ref="A1:H233"/>
  <sheetViews>
    <sheetView showZeros="0" view="pageBreakPreview" topLeftCell="A151" zoomScaleNormal="100" zoomScaleSheetLayoutView="100" workbookViewId="0">
      <selection activeCell="F192" sqref="F192"/>
    </sheetView>
  </sheetViews>
  <sheetFormatPr defaultRowHeight="12.75" x14ac:dyDescent="0.2"/>
  <cols>
    <col min="1" max="1" width="5.7109375" style="119" customWidth="1"/>
    <col min="2" max="2" width="46.7109375" style="119" customWidth="1"/>
    <col min="3" max="3" width="8.5703125" style="120" customWidth="1"/>
    <col min="4" max="4" width="11.140625" style="120" customWidth="1"/>
    <col min="5" max="5" width="5.5703125" style="120" customWidth="1"/>
    <col min="6" max="6" width="9.85546875" style="119" customWidth="1"/>
    <col min="7" max="7" width="12" style="119" customWidth="1"/>
    <col min="8" max="8" width="13.5703125" customWidth="1"/>
    <col min="9" max="9" width="9.140625" customWidth="1"/>
  </cols>
  <sheetData>
    <row r="1" spans="1:7" x14ac:dyDescent="0.2">
      <c r="A1" s="213" t="s">
        <v>0</v>
      </c>
      <c r="B1" s="213"/>
      <c r="C1" s="213"/>
      <c r="D1" s="213"/>
      <c r="E1" s="213"/>
      <c r="F1" s="213"/>
      <c r="G1" s="213"/>
    </row>
    <row r="2" spans="1:7" x14ac:dyDescent="0.2">
      <c r="A2" s="213" t="s">
        <v>149</v>
      </c>
      <c r="B2" s="213"/>
      <c r="C2" s="213"/>
      <c r="D2" s="213"/>
      <c r="E2" s="213"/>
      <c r="F2" s="213"/>
      <c r="G2" s="213"/>
    </row>
    <row r="3" spans="1:7" x14ac:dyDescent="0.2">
      <c r="A3" s="213" t="s">
        <v>157</v>
      </c>
      <c r="B3" s="213"/>
      <c r="C3" s="213"/>
      <c r="D3" s="213"/>
      <c r="E3" s="213"/>
      <c r="F3" s="213"/>
      <c r="G3" s="213"/>
    </row>
    <row r="4" spans="1:7" x14ac:dyDescent="0.2">
      <c r="A4" s="213" t="s">
        <v>158</v>
      </c>
      <c r="B4" s="213"/>
      <c r="C4" s="213"/>
      <c r="D4" s="213"/>
      <c r="E4" s="213"/>
      <c r="F4" s="213"/>
      <c r="G4" s="213"/>
    </row>
    <row r="5" spans="1:7" x14ac:dyDescent="0.2">
      <c r="A5" s="213" t="s">
        <v>287</v>
      </c>
      <c r="B5" s="213"/>
      <c r="C5" s="213"/>
      <c r="D5" s="213"/>
      <c r="E5" s="213"/>
      <c r="F5" s="213"/>
      <c r="G5" s="213"/>
    </row>
    <row r="6" spans="1:7" x14ac:dyDescent="0.2">
      <c r="A6" s="67"/>
      <c r="B6" s="67"/>
      <c r="C6" s="67"/>
      <c r="D6" s="67"/>
      <c r="E6" s="67"/>
      <c r="F6" s="67"/>
      <c r="G6" s="67"/>
    </row>
    <row r="7" spans="1:7" ht="34.5" hidden="1" customHeight="1" x14ac:dyDescent="0.2">
      <c r="A7" s="89">
        <v>0</v>
      </c>
      <c r="B7" s="90" t="s">
        <v>1</v>
      </c>
      <c r="C7" s="91">
        <v>0</v>
      </c>
      <c r="D7" s="92">
        <v>0</v>
      </c>
      <c r="E7" s="92">
        <v>0</v>
      </c>
      <c r="F7" s="93">
        <v>0</v>
      </c>
      <c r="G7" s="93">
        <v>0</v>
      </c>
    </row>
    <row r="8" spans="1:7" ht="30.75" customHeight="1" x14ac:dyDescent="0.2">
      <c r="A8" s="218" t="s">
        <v>293</v>
      </c>
      <c r="B8" s="218"/>
      <c r="C8" s="218"/>
      <c r="D8" s="218"/>
      <c r="E8" s="218"/>
      <c r="F8" s="218"/>
      <c r="G8" s="218"/>
    </row>
    <row r="9" spans="1:7" ht="0.75" customHeight="1" x14ac:dyDescent="0.2">
      <c r="A9" s="94"/>
      <c r="B9" s="95"/>
      <c r="C9" s="96"/>
      <c r="D9" s="96"/>
      <c r="E9" s="96"/>
      <c r="F9" s="96"/>
      <c r="G9" s="67"/>
    </row>
    <row r="10" spans="1:7" ht="12.75" customHeight="1" x14ac:dyDescent="0.2">
      <c r="A10" s="228" t="s">
        <v>2</v>
      </c>
      <c r="B10" s="229" t="s">
        <v>81</v>
      </c>
      <c r="C10" s="230" t="s">
        <v>3</v>
      </c>
      <c r="D10" s="230" t="s">
        <v>4</v>
      </c>
      <c r="E10" s="230" t="s">
        <v>5</v>
      </c>
      <c r="F10" s="221" t="s">
        <v>147</v>
      </c>
      <c r="G10" s="222"/>
    </row>
    <row r="11" spans="1:7" x14ac:dyDescent="0.2">
      <c r="A11" s="228"/>
      <c r="B11" s="229"/>
      <c r="C11" s="230"/>
      <c r="D11" s="230"/>
      <c r="E11" s="225"/>
      <c r="F11" s="223"/>
      <c r="G11" s="224"/>
    </row>
    <row r="12" spans="1:7" ht="153" x14ac:dyDescent="0.2">
      <c r="A12" s="228"/>
      <c r="B12" s="229"/>
      <c r="C12" s="230"/>
      <c r="D12" s="230"/>
      <c r="E12" s="230"/>
      <c r="F12" s="97" t="s">
        <v>6</v>
      </c>
      <c r="G12" s="97" t="s">
        <v>277</v>
      </c>
    </row>
    <row r="13" spans="1:7" hidden="1" x14ac:dyDescent="0.2">
      <c r="A13" s="98"/>
      <c r="B13" s="99"/>
      <c r="C13" s="100" t="s">
        <v>7</v>
      </c>
      <c r="D13" s="101" t="s">
        <v>7</v>
      </c>
      <c r="E13" s="101"/>
      <c r="F13" s="97"/>
      <c r="G13" s="97"/>
    </row>
    <row r="14" spans="1:7" ht="43.5" customHeight="1" x14ac:dyDescent="0.2">
      <c r="A14" s="102">
        <v>532</v>
      </c>
      <c r="B14" s="103" t="s">
        <v>159</v>
      </c>
      <c r="C14" s="104">
        <v>0</v>
      </c>
      <c r="D14" s="105">
        <v>0</v>
      </c>
      <c r="E14" s="106">
        <v>0</v>
      </c>
      <c r="F14" s="107">
        <f>SUM(F15+F19+F35+F43+F48+F61+F67+F73+F84+F89+F122+F128+F144+F196+F204)</f>
        <v>11406.514999999999</v>
      </c>
      <c r="G14" s="107">
        <f>G15+G19+G35+G43+G48+G61+G67+G73+G89+G122+G128+G144+G204</f>
        <v>1036.557</v>
      </c>
    </row>
    <row r="15" spans="1:7" ht="43.5" customHeight="1" x14ac:dyDescent="0.2">
      <c r="A15" s="122"/>
      <c r="B15" s="103" t="s">
        <v>72</v>
      </c>
      <c r="C15" s="104">
        <v>102</v>
      </c>
      <c r="D15" s="105"/>
      <c r="E15" s="123"/>
      <c r="F15" s="107">
        <f>F16</f>
        <v>859.80499999999995</v>
      </c>
      <c r="G15" s="107"/>
    </row>
    <row r="16" spans="1:7" ht="51.75" customHeight="1" x14ac:dyDescent="0.2">
      <c r="A16" s="122"/>
      <c r="B16" s="85" t="s">
        <v>296</v>
      </c>
      <c r="C16" s="108">
        <v>102</v>
      </c>
      <c r="D16" s="109">
        <v>3400000000</v>
      </c>
      <c r="E16" s="123"/>
      <c r="F16" s="111">
        <f>F17</f>
        <v>859.80499999999995</v>
      </c>
      <c r="G16" s="107"/>
    </row>
    <row r="17" spans="1:7" ht="63" customHeight="1" x14ac:dyDescent="0.2">
      <c r="A17" s="122"/>
      <c r="B17" s="85" t="s">
        <v>39</v>
      </c>
      <c r="C17" s="108">
        <v>102</v>
      </c>
      <c r="D17" s="109">
        <v>3400000000</v>
      </c>
      <c r="E17" s="110">
        <v>100</v>
      </c>
      <c r="F17" s="111">
        <f>F18</f>
        <v>859.80499999999995</v>
      </c>
      <c r="G17" s="107"/>
    </row>
    <row r="18" spans="1:7" ht="26.25" customHeight="1" x14ac:dyDescent="0.2">
      <c r="A18" s="122"/>
      <c r="B18" s="85" t="s">
        <v>40</v>
      </c>
      <c r="C18" s="108">
        <v>102</v>
      </c>
      <c r="D18" s="109">
        <v>3400000000</v>
      </c>
      <c r="E18" s="110">
        <v>120</v>
      </c>
      <c r="F18" s="111">
        <v>859.80499999999995</v>
      </c>
      <c r="G18" s="107"/>
    </row>
    <row r="19" spans="1:7" ht="51" x14ac:dyDescent="0.2">
      <c r="A19" s="89">
        <v>0</v>
      </c>
      <c r="B19" s="103" t="s">
        <v>36</v>
      </c>
      <c r="C19" s="104">
        <v>104</v>
      </c>
      <c r="D19" s="105">
        <v>0</v>
      </c>
      <c r="E19" s="106">
        <v>0</v>
      </c>
      <c r="F19" s="107">
        <f>F20</f>
        <v>1005.004</v>
      </c>
      <c r="G19" s="107">
        <v>0</v>
      </c>
    </row>
    <row r="20" spans="1:7" ht="48.75" customHeight="1" x14ac:dyDescent="0.2">
      <c r="A20" s="89">
        <v>0</v>
      </c>
      <c r="B20" s="85" t="s">
        <v>296</v>
      </c>
      <c r="C20" s="108">
        <v>104</v>
      </c>
      <c r="D20" s="109">
        <v>3400000000</v>
      </c>
      <c r="E20" s="110">
        <v>0</v>
      </c>
      <c r="F20" s="111">
        <f>F25+F27+F33</f>
        <v>1005.004</v>
      </c>
      <c r="G20" s="111">
        <v>0</v>
      </c>
    </row>
    <row r="21" spans="1:7" ht="38.25" hidden="1" x14ac:dyDescent="0.2">
      <c r="A21" s="89">
        <v>0</v>
      </c>
      <c r="B21" s="85" t="s">
        <v>37</v>
      </c>
      <c r="C21" s="108">
        <v>104</v>
      </c>
      <c r="D21" s="109">
        <v>1550000000</v>
      </c>
      <c r="E21" s="110">
        <v>0</v>
      </c>
      <c r="F21" s="111">
        <v>0</v>
      </c>
      <c r="G21" s="111">
        <v>0</v>
      </c>
    </row>
    <row r="22" spans="1:7" ht="25.5" hidden="1" x14ac:dyDescent="0.2">
      <c r="A22" s="89">
        <v>0</v>
      </c>
      <c r="B22" s="85" t="s">
        <v>38</v>
      </c>
      <c r="C22" s="108">
        <v>104</v>
      </c>
      <c r="D22" s="109">
        <v>1240000000</v>
      </c>
      <c r="E22" s="110">
        <v>0</v>
      </c>
      <c r="F22" s="111">
        <v>0</v>
      </c>
      <c r="G22" s="111">
        <v>0</v>
      </c>
    </row>
    <row r="23" spans="1:7" ht="25.5" hidden="1" x14ac:dyDescent="0.2">
      <c r="A23" s="89">
        <v>0</v>
      </c>
      <c r="B23" s="85" t="s">
        <v>38</v>
      </c>
      <c r="C23" s="108">
        <v>104</v>
      </c>
      <c r="D23" s="105">
        <v>930000000</v>
      </c>
      <c r="E23" s="110">
        <v>0</v>
      </c>
      <c r="F23" s="111">
        <v>0</v>
      </c>
      <c r="G23" s="111">
        <v>0</v>
      </c>
    </row>
    <row r="24" spans="1:7" ht="25.5" hidden="1" x14ac:dyDescent="0.2">
      <c r="A24" s="89">
        <v>0</v>
      </c>
      <c r="B24" s="85" t="s">
        <v>38</v>
      </c>
      <c r="C24" s="108">
        <v>104</v>
      </c>
      <c r="D24" s="109">
        <v>620000000</v>
      </c>
      <c r="E24" s="110">
        <v>0</v>
      </c>
      <c r="F24" s="111">
        <v>0</v>
      </c>
      <c r="G24" s="111">
        <v>0</v>
      </c>
    </row>
    <row r="25" spans="1:7" ht="63.75" x14ac:dyDescent="0.2">
      <c r="A25" s="89">
        <v>0</v>
      </c>
      <c r="B25" s="85" t="s">
        <v>39</v>
      </c>
      <c r="C25" s="108">
        <v>104</v>
      </c>
      <c r="D25" s="109">
        <v>3400000000</v>
      </c>
      <c r="E25" s="110">
        <v>100</v>
      </c>
      <c r="F25" s="111">
        <f>F26</f>
        <v>711.66700000000003</v>
      </c>
      <c r="G25" s="111">
        <v>0</v>
      </c>
    </row>
    <row r="26" spans="1:7" ht="25.5" x14ac:dyDescent="0.2">
      <c r="A26" s="89">
        <v>0</v>
      </c>
      <c r="B26" s="85" t="s">
        <v>40</v>
      </c>
      <c r="C26" s="108">
        <v>104</v>
      </c>
      <c r="D26" s="109">
        <v>3400000000</v>
      </c>
      <c r="E26" s="110">
        <v>120</v>
      </c>
      <c r="F26" s="111">
        <v>711.66700000000003</v>
      </c>
      <c r="G26" s="111">
        <v>0</v>
      </c>
    </row>
    <row r="27" spans="1:7" ht="24" customHeight="1" x14ac:dyDescent="0.2">
      <c r="A27" s="89">
        <v>0</v>
      </c>
      <c r="B27" s="85" t="s">
        <v>41</v>
      </c>
      <c r="C27" s="108">
        <v>104</v>
      </c>
      <c r="D27" s="109">
        <v>3400000000</v>
      </c>
      <c r="E27" s="110">
        <v>200</v>
      </c>
      <c r="F27" s="111">
        <f>F28</f>
        <v>160.71700000000001</v>
      </c>
      <c r="G27" s="111">
        <v>0</v>
      </c>
    </row>
    <row r="28" spans="1:7" ht="24.75" customHeight="1" x14ac:dyDescent="0.2">
      <c r="A28" s="89">
        <v>0</v>
      </c>
      <c r="B28" s="85" t="s">
        <v>42</v>
      </c>
      <c r="C28" s="108">
        <v>104</v>
      </c>
      <c r="D28" s="109">
        <v>3400000000</v>
      </c>
      <c r="E28" s="110">
        <v>240</v>
      </c>
      <c r="F28" s="111">
        <v>160.71700000000001</v>
      </c>
      <c r="G28" s="111">
        <v>0</v>
      </c>
    </row>
    <row r="29" spans="1:7" hidden="1" x14ac:dyDescent="0.2">
      <c r="A29" s="89">
        <v>0</v>
      </c>
      <c r="B29" s="85" t="s">
        <v>43</v>
      </c>
      <c r="C29" s="108">
        <v>104</v>
      </c>
      <c r="D29" s="105">
        <v>1280952380.9523799</v>
      </c>
      <c r="E29" s="110">
        <v>800</v>
      </c>
      <c r="F29" s="111">
        <v>0</v>
      </c>
      <c r="G29" s="111">
        <v>0</v>
      </c>
    </row>
    <row r="30" spans="1:7" hidden="1" x14ac:dyDescent="0.2">
      <c r="A30" s="89">
        <v>0</v>
      </c>
      <c r="B30" s="85" t="s">
        <v>44</v>
      </c>
      <c r="C30" s="108">
        <v>104</v>
      </c>
      <c r="D30" s="109">
        <v>1192380952.38095</v>
      </c>
      <c r="E30" s="110">
        <v>850</v>
      </c>
      <c r="F30" s="111">
        <v>0</v>
      </c>
      <c r="G30" s="111">
        <v>0</v>
      </c>
    </row>
    <row r="31" spans="1:7" hidden="1" x14ac:dyDescent="0.2">
      <c r="A31" s="89"/>
      <c r="B31" s="85" t="s">
        <v>43</v>
      </c>
      <c r="C31" s="108">
        <v>104</v>
      </c>
      <c r="D31" s="109">
        <v>1103809523.80952</v>
      </c>
      <c r="E31" s="110">
        <v>800</v>
      </c>
      <c r="F31" s="111">
        <f>F32</f>
        <v>0</v>
      </c>
      <c r="G31" s="111"/>
    </row>
    <row r="32" spans="1:7" hidden="1" x14ac:dyDescent="0.2">
      <c r="A32" s="89"/>
      <c r="B32" s="85" t="s">
        <v>44</v>
      </c>
      <c r="C32" s="108">
        <v>104</v>
      </c>
      <c r="D32" s="109">
        <v>1015238095.2381001</v>
      </c>
      <c r="E32" s="110">
        <v>850</v>
      </c>
      <c r="F32" s="111">
        <v>0</v>
      </c>
      <c r="G32" s="111"/>
    </row>
    <row r="33" spans="1:8" x14ac:dyDescent="0.2">
      <c r="A33" s="89"/>
      <c r="B33" s="85" t="s">
        <v>47</v>
      </c>
      <c r="C33" s="108">
        <v>104</v>
      </c>
      <c r="D33" s="109">
        <v>3400000000</v>
      </c>
      <c r="E33" s="110">
        <v>500</v>
      </c>
      <c r="F33" s="111">
        <f>F34</f>
        <v>132.62</v>
      </c>
      <c r="G33" s="111"/>
    </row>
    <row r="34" spans="1:8" x14ac:dyDescent="0.2">
      <c r="A34" s="89"/>
      <c r="B34" s="85" t="s">
        <v>48</v>
      </c>
      <c r="C34" s="108">
        <v>104</v>
      </c>
      <c r="D34" s="109">
        <v>3400000000</v>
      </c>
      <c r="E34" s="110">
        <v>540</v>
      </c>
      <c r="F34" s="111">
        <v>132.62</v>
      </c>
      <c r="G34" s="111"/>
    </row>
    <row r="35" spans="1:8" ht="38.25" x14ac:dyDescent="0.2">
      <c r="A35" s="89">
        <v>0</v>
      </c>
      <c r="B35" s="103" t="s">
        <v>45</v>
      </c>
      <c r="C35" s="104">
        <v>106</v>
      </c>
      <c r="D35" s="105">
        <v>0</v>
      </c>
      <c r="E35" s="106">
        <v>0</v>
      </c>
      <c r="F35" s="107">
        <f>F36</f>
        <v>35.826000000000001</v>
      </c>
      <c r="G35" s="107">
        <v>0</v>
      </c>
    </row>
    <row r="36" spans="1:8" ht="48.75" customHeight="1" x14ac:dyDescent="0.2">
      <c r="A36" s="89">
        <v>0</v>
      </c>
      <c r="B36" s="85" t="s">
        <v>296</v>
      </c>
      <c r="C36" s="108">
        <v>106</v>
      </c>
      <c r="D36" s="109">
        <v>3400000000</v>
      </c>
      <c r="E36" s="110">
        <v>0</v>
      </c>
      <c r="F36" s="111">
        <f>F41</f>
        <v>35.826000000000001</v>
      </c>
      <c r="G36" s="111">
        <v>0</v>
      </c>
    </row>
    <row r="37" spans="1:8" ht="38.25" hidden="1" x14ac:dyDescent="0.2">
      <c r="A37" s="89">
        <v>0</v>
      </c>
      <c r="B37" s="85" t="s">
        <v>37</v>
      </c>
      <c r="C37" s="108">
        <v>106</v>
      </c>
      <c r="D37" s="109" t="s">
        <v>12</v>
      </c>
      <c r="E37" s="110">
        <v>0</v>
      </c>
      <c r="F37" s="111">
        <v>0</v>
      </c>
      <c r="G37" s="111">
        <v>0</v>
      </c>
    </row>
    <row r="38" spans="1:8" ht="25.5" hidden="1" x14ac:dyDescent="0.2">
      <c r="A38" s="89">
        <v>0</v>
      </c>
      <c r="B38" s="85" t="s">
        <v>38</v>
      </c>
      <c r="C38" s="108">
        <v>106</v>
      </c>
      <c r="D38" s="109" t="s">
        <v>13</v>
      </c>
      <c r="E38" s="110">
        <v>0</v>
      </c>
      <c r="F38" s="111">
        <v>0</v>
      </c>
      <c r="G38" s="111">
        <v>0</v>
      </c>
    </row>
    <row r="39" spans="1:8" ht="25.5" hidden="1" x14ac:dyDescent="0.2">
      <c r="A39" s="89">
        <v>0</v>
      </c>
      <c r="B39" s="85" t="s">
        <v>38</v>
      </c>
      <c r="C39" s="108">
        <v>106</v>
      </c>
      <c r="D39" s="109" t="s">
        <v>13</v>
      </c>
      <c r="E39" s="110">
        <v>0</v>
      </c>
      <c r="F39" s="111">
        <v>0</v>
      </c>
      <c r="G39" s="111">
        <v>0</v>
      </c>
    </row>
    <row r="40" spans="1:8" ht="25.5" hidden="1" x14ac:dyDescent="0.2">
      <c r="A40" s="89">
        <v>0</v>
      </c>
      <c r="B40" s="85" t="s">
        <v>38</v>
      </c>
      <c r="C40" s="108">
        <v>106</v>
      </c>
      <c r="D40" s="109" t="s">
        <v>13</v>
      </c>
      <c r="E40" s="110">
        <v>0</v>
      </c>
      <c r="F40" s="111">
        <v>0</v>
      </c>
      <c r="G40" s="111">
        <v>0</v>
      </c>
    </row>
    <row r="41" spans="1:8" x14ac:dyDescent="0.2">
      <c r="A41" s="89">
        <v>0</v>
      </c>
      <c r="B41" s="85" t="s">
        <v>47</v>
      </c>
      <c r="C41" s="108">
        <v>106</v>
      </c>
      <c r="D41" s="109">
        <v>3400000000</v>
      </c>
      <c r="E41" s="110">
        <v>500</v>
      </c>
      <c r="F41" s="111">
        <f>F42</f>
        <v>35.826000000000001</v>
      </c>
      <c r="G41" s="111">
        <v>0</v>
      </c>
    </row>
    <row r="42" spans="1:8" x14ac:dyDescent="0.2">
      <c r="A42" s="89">
        <v>0</v>
      </c>
      <c r="B42" s="85" t="s">
        <v>48</v>
      </c>
      <c r="C42" s="108">
        <v>106</v>
      </c>
      <c r="D42" s="109">
        <v>3400000000</v>
      </c>
      <c r="E42" s="110">
        <v>540</v>
      </c>
      <c r="F42" s="111">
        <v>35.826000000000001</v>
      </c>
      <c r="G42" s="111">
        <v>0</v>
      </c>
    </row>
    <row r="43" spans="1:8" s="15" customFormat="1" x14ac:dyDescent="0.2">
      <c r="A43" s="122"/>
      <c r="B43" s="103" t="s">
        <v>73</v>
      </c>
      <c r="C43" s="104">
        <v>111</v>
      </c>
      <c r="D43" s="105">
        <v>0</v>
      </c>
      <c r="E43" s="123">
        <v>0</v>
      </c>
      <c r="F43" s="107">
        <f>F44</f>
        <v>0.438</v>
      </c>
      <c r="G43" s="107">
        <v>0</v>
      </c>
    </row>
    <row r="44" spans="1:8" ht="25.5" x14ac:dyDescent="0.2">
      <c r="A44" s="89"/>
      <c r="B44" s="85" t="s">
        <v>50</v>
      </c>
      <c r="C44" s="108">
        <v>111</v>
      </c>
      <c r="D44" s="109" t="s">
        <v>15</v>
      </c>
      <c r="E44" s="110">
        <v>0</v>
      </c>
      <c r="F44" s="111">
        <f>F45</f>
        <v>0.438</v>
      </c>
      <c r="G44" s="111">
        <v>0</v>
      </c>
    </row>
    <row r="45" spans="1:8" ht="76.5" x14ac:dyDescent="0.2">
      <c r="A45" s="89"/>
      <c r="B45" s="85" t="s">
        <v>143</v>
      </c>
      <c r="C45" s="108">
        <v>111</v>
      </c>
      <c r="D45" s="109">
        <v>9010000000</v>
      </c>
      <c r="E45" s="110">
        <v>0</v>
      </c>
      <c r="F45" s="111">
        <f>F46</f>
        <v>0.438</v>
      </c>
      <c r="G45" s="111">
        <v>0</v>
      </c>
    </row>
    <row r="46" spans="1:8" x14ac:dyDescent="0.2">
      <c r="A46" s="122"/>
      <c r="B46" s="85" t="s">
        <v>43</v>
      </c>
      <c r="C46" s="108">
        <v>111</v>
      </c>
      <c r="D46" s="109">
        <v>9010000000</v>
      </c>
      <c r="E46" s="110">
        <v>800</v>
      </c>
      <c r="F46" s="111">
        <f>F47</f>
        <v>0.438</v>
      </c>
      <c r="G46" s="111">
        <v>0</v>
      </c>
      <c r="H46" s="13"/>
    </row>
    <row r="47" spans="1:8" x14ac:dyDescent="0.2">
      <c r="A47" s="122"/>
      <c r="B47" s="85" t="s">
        <v>74</v>
      </c>
      <c r="C47" s="108">
        <v>111</v>
      </c>
      <c r="D47" s="109">
        <v>9010000000</v>
      </c>
      <c r="E47" s="110">
        <v>870</v>
      </c>
      <c r="F47" s="111">
        <v>0.438</v>
      </c>
      <c r="G47" s="111">
        <v>0</v>
      </c>
      <c r="H47" s="13"/>
    </row>
    <row r="48" spans="1:8" x14ac:dyDescent="0.2">
      <c r="A48" s="89">
        <v>0</v>
      </c>
      <c r="B48" s="103" t="s">
        <v>51</v>
      </c>
      <c r="C48" s="104">
        <v>113</v>
      </c>
      <c r="D48" s="105">
        <v>0</v>
      </c>
      <c r="E48" s="106">
        <v>0</v>
      </c>
      <c r="F48" s="107">
        <f>F49</f>
        <v>51</v>
      </c>
      <c r="G48" s="107"/>
    </row>
    <row r="49" spans="1:7" ht="51.75" customHeight="1" x14ac:dyDescent="0.2">
      <c r="A49" s="89">
        <v>0</v>
      </c>
      <c r="B49" s="85" t="s">
        <v>296</v>
      </c>
      <c r="C49" s="108">
        <v>113</v>
      </c>
      <c r="D49" s="109">
        <v>3400000000</v>
      </c>
      <c r="E49" s="110">
        <v>0</v>
      </c>
      <c r="F49" s="111">
        <f>SUM(F54+F52)</f>
        <v>51</v>
      </c>
      <c r="G49" s="111">
        <v>0</v>
      </c>
    </row>
    <row r="50" spans="1:7" ht="38.25" hidden="1" x14ac:dyDescent="0.2">
      <c r="A50" s="89">
        <v>0</v>
      </c>
      <c r="B50" s="85" t="s">
        <v>52</v>
      </c>
      <c r="C50" s="108">
        <v>113</v>
      </c>
      <c r="D50" s="109" t="s">
        <v>16</v>
      </c>
      <c r="E50" s="110">
        <v>0</v>
      </c>
      <c r="F50" s="111">
        <v>0</v>
      </c>
      <c r="G50" s="111">
        <v>0</v>
      </c>
    </row>
    <row r="51" spans="1:7" ht="25.5" hidden="1" x14ac:dyDescent="0.2">
      <c r="A51" s="89">
        <v>0</v>
      </c>
      <c r="B51" s="85" t="s">
        <v>38</v>
      </c>
      <c r="C51" s="108">
        <v>113</v>
      </c>
      <c r="D51" s="109" t="s">
        <v>17</v>
      </c>
      <c r="E51" s="110">
        <v>0</v>
      </c>
      <c r="F51" s="111">
        <v>0</v>
      </c>
      <c r="G51" s="111">
        <v>0</v>
      </c>
    </row>
    <row r="52" spans="1:7" ht="27.75" customHeight="1" x14ac:dyDescent="0.2">
      <c r="A52" s="89">
        <v>0</v>
      </c>
      <c r="B52" s="85" t="s">
        <v>41</v>
      </c>
      <c r="C52" s="108">
        <v>113</v>
      </c>
      <c r="D52" s="109">
        <v>3400000000</v>
      </c>
      <c r="E52" s="110">
        <v>200</v>
      </c>
      <c r="F52" s="111">
        <f>SUM(F53)</f>
        <v>24.3</v>
      </c>
      <c r="G52" s="111">
        <v>0</v>
      </c>
    </row>
    <row r="53" spans="1:7" ht="27" customHeight="1" x14ac:dyDescent="0.2">
      <c r="A53" s="89">
        <v>0</v>
      </c>
      <c r="B53" s="85" t="s">
        <v>42</v>
      </c>
      <c r="C53" s="108">
        <v>113</v>
      </c>
      <c r="D53" s="109">
        <v>3400000000</v>
      </c>
      <c r="E53" s="110">
        <v>240</v>
      </c>
      <c r="F53" s="111">
        <v>24.3</v>
      </c>
      <c r="G53" s="111">
        <v>0</v>
      </c>
    </row>
    <row r="54" spans="1:7" x14ac:dyDescent="0.2">
      <c r="A54" s="89">
        <v>0</v>
      </c>
      <c r="B54" s="85" t="s">
        <v>47</v>
      </c>
      <c r="C54" s="108">
        <v>113</v>
      </c>
      <c r="D54" s="109">
        <v>3400000000</v>
      </c>
      <c r="E54" s="110">
        <v>500</v>
      </c>
      <c r="F54" s="111">
        <f>F55</f>
        <v>26.7</v>
      </c>
      <c r="G54" s="111">
        <v>0</v>
      </c>
    </row>
    <row r="55" spans="1:7" x14ac:dyDescent="0.2">
      <c r="A55" s="89">
        <v>0</v>
      </c>
      <c r="B55" s="85" t="s">
        <v>48</v>
      </c>
      <c r="C55" s="108">
        <v>113</v>
      </c>
      <c r="D55" s="109">
        <v>3400000000</v>
      </c>
      <c r="E55" s="110">
        <v>540</v>
      </c>
      <c r="F55" s="111">
        <v>26.7</v>
      </c>
      <c r="G55" s="111">
        <v>0</v>
      </c>
    </row>
    <row r="56" spans="1:7" ht="25.5" hidden="1" x14ac:dyDescent="0.2">
      <c r="A56" s="89"/>
      <c r="B56" s="85" t="s">
        <v>50</v>
      </c>
      <c r="C56" s="108">
        <v>113</v>
      </c>
      <c r="D56" s="109">
        <v>9000000000</v>
      </c>
      <c r="E56" s="110"/>
      <c r="F56" s="111">
        <f>F57</f>
        <v>0</v>
      </c>
      <c r="G56" s="111"/>
    </row>
    <row r="57" spans="1:7" ht="25.5" hidden="1" x14ac:dyDescent="0.2">
      <c r="A57" s="89"/>
      <c r="B57" s="85" t="s">
        <v>53</v>
      </c>
      <c r="C57" s="108">
        <v>113</v>
      </c>
      <c r="D57" s="109">
        <v>9000020000</v>
      </c>
      <c r="E57" s="110"/>
      <c r="F57" s="111">
        <f>F58</f>
        <v>0</v>
      </c>
      <c r="G57" s="111"/>
    </row>
    <row r="58" spans="1:7" ht="25.5" hidden="1" x14ac:dyDescent="0.2">
      <c r="A58" s="89"/>
      <c r="B58" s="85" t="s">
        <v>76</v>
      </c>
      <c r="C58" s="108">
        <v>113</v>
      </c>
      <c r="D58" s="109">
        <v>9000022000</v>
      </c>
      <c r="E58" s="110"/>
      <c r="F58" s="111">
        <f>F59</f>
        <v>0</v>
      </c>
      <c r="G58" s="111"/>
    </row>
    <row r="59" spans="1:7" ht="25.5" hidden="1" x14ac:dyDescent="0.2">
      <c r="A59" s="89"/>
      <c r="B59" s="85" t="s">
        <v>41</v>
      </c>
      <c r="C59" s="108">
        <v>113</v>
      </c>
      <c r="D59" s="109">
        <v>9000022000</v>
      </c>
      <c r="E59" s="110">
        <v>200</v>
      </c>
      <c r="F59" s="111">
        <f>F60</f>
        <v>0</v>
      </c>
      <c r="G59" s="111"/>
    </row>
    <row r="60" spans="1:7" ht="25.5" hidden="1" x14ac:dyDescent="0.2">
      <c r="A60" s="89"/>
      <c r="B60" s="85" t="s">
        <v>42</v>
      </c>
      <c r="C60" s="108">
        <v>113</v>
      </c>
      <c r="D60" s="109">
        <v>9000022000</v>
      </c>
      <c r="E60" s="110">
        <v>240</v>
      </c>
      <c r="F60" s="111"/>
      <c r="G60" s="111"/>
    </row>
    <row r="61" spans="1:7" x14ac:dyDescent="0.2">
      <c r="A61" s="89"/>
      <c r="B61" s="103" t="s">
        <v>151</v>
      </c>
      <c r="C61" s="104">
        <v>203</v>
      </c>
      <c r="D61" s="109"/>
      <c r="E61" s="110"/>
      <c r="F61" s="107">
        <f>F62</f>
        <v>115.07</v>
      </c>
      <c r="G61" s="107">
        <f>F61</f>
        <v>115.07</v>
      </c>
    </row>
    <row r="62" spans="1:7" ht="48" customHeight="1" x14ac:dyDescent="0.2">
      <c r="A62" s="89"/>
      <c r="B62" s="85" t="s">
        <v>296</v>
      </c>
      <c r="C62" s="108">
        <v>203</v>
      </c>
      <c r="D62" s="109">
        <v>3400000000</v>
      </c>
      <c r="E62" s="110"/>
      <c r="F62" s="111">
        <f>F63+F65</f>
        <v>115.07</v>
      </c>
      <c r="G62" s="111">
        <f>F62</f>
        <v>115.07</v>
      </c>
    </row>
    <row r="63" spans="1:7" ht="63.75" x14ac:dyDescent="0.2">
      <c r="A63" s="89"/>
      <c r="B63" s="85" t="s">
        <v>39</v>
      </c>
      <c r="C63" s="108">
        <v>203</v>
      </c>
      <c r="D63" s="109">
        <v>3400000000</v>
      </c>
      <c r="E63" s="110">
        <v>100</v>
      </c>
      <c r="F63" s="111">
        <f>F64</f>
        <v>109.96599999999999</v>
      </c>
      <c r="G63" s="111">
        <f>G64</f>
        <v>109.96599999999999</v>
      </c>
    </row>
    <row r="64" spans="1:7" ht="25.5" x14ac:dyDescent="0.2">
      <c r="A64" s="89"/>
      <c r="B64" s="85" t="s">
        <v>40</v>
      </c>
      <c r="C64" s="108">
        <v>203</v>
      </c>
      <c r="D64" s="109">
        <v>3400000000</v>
      </c>
      <c r="E64" s="110">
        <v>120</v>
      </c>
      <c r="F64" s="111">
        <v>109.96599999999999</v>
      </c>
      <c r="G64" s="111">
        <f>SUM(F64)</f>
        <v>109.96599999999999</v>
      </c>
    </row>
    <row r="65" spans="1:7" ht="25.5" x14ac:dyDescent="0.2">
      <c r="A65" s="89"/>
      <c r="B65" s="85" t="s">
        <v>41</v>
      </c>
      <c r="C65" s="108">
        <v>203</v>
      </c>
      <c r="D65" s="109">
        <v>3400000000</v>
      </c>
      <c r="E65" s="110">
        <v>200</v>
      </c>
      <c r="F65" s="111">
        <f>F66</f>
        <v>5.1040000000000001</v>
      </c>
      <c r="G65" s="111">
        <f>G66</f>
        <v>5.1040000000000001</v>
      </c>
    </row>
    <row r="66" spans="1:7" ht="23.25" customHeight="1" x14ac:dyDescent="0.2">
      <c r="A66" s="89"/>
      <c r="B66" s="85" t="s">
        <v>42</v>
      </c>
      <c r="C66" s="108">
        <v>203</v>
      </c>
      <c r="D66" s="109">
        <v>3400000000</v>
      </c>
      <c r="E66" s="110">
        <v>240</v>
      </c>
      <c r="F66" s="111">
        <v>5.1040000000000001</v>
      </c>
      <c r="G66" s="111">
        <v>5.1040000000000001</v>
      </c>
    </row>
    <row r="67" spans="1:7" ht="38.25" x14ac:dyDescent="0.2">
      <c r="A67" s="89"/>
      <c r="B67" s="103" t="s">
        <v>152</v>
      </c>
      <c r="C67" s="104">
        <v>310</v>
      </c>
      <c r="D67" s="109"/>
      <c r="E67" s="110"/>
      <c r="F67" s="107">
        <f>F68</f>
        <v>607.64099999999996</v>
      </c>
      <c r="G67" s="111"/>
    </row>
    <row r="68" spans="1:7" ht="54" customHeight="1" x14ac:dyDescent="0.2">
      <c r="A68" s="89"/>
      <c r="B68" s="85" t="s">
        <v>296</v>
      </c>
      <c r="C68" s="108">
        <v>310</v>
      </c>
      <c r="D68" s="109">
        <v>3400000000</v>
      </c>
      <c r="E68" s="110"/>
      <c r="F68" s="111">
        <f>SUM(F69+F71)</f>
        <v>607.64099999999996</v>
      </c>
      <c r="G68" s="111"/>
    </row>
    <row r="69" spans="1:7" ht="25.5" customHeight="1" x14ac:dyDescent="0.2">
      <c r="A69" s="89"/>
      <c r="B69" s="85" t="s">
        <v>41</v>
      </c>
      <c r="C69" s="108">
        <v>310</v>
      </c>
      <c r="D69" s="109">
        <v>3400000000</v>
      </c>
      <c r="E69" s="110">
        <v>200</v>
      </c>
      <c r="F69" s="111">
        <f>F70</f>
        <v>593.64099999999996</v>
      </c>
      <c r="G69" s="111"/>
    </row>
    <row r="70" spans="1:7" ht="25.5" x14ac:dyDescent="0.2">
      <c r="A70" s="89"/>
      <c r="B70" s="85" t="s">
        <v>42</v>
      </c>
      <c r="C70" s="108">
        <v>310</v>
      </c>
      <c r="D70" s="109">
        <v>3400000000</v>
      </c>
      <c r="E70" s="110">
        <v>240</v>
      </c>
      <c r="F70" s="111">
        <v>593.64099999999996</v>
      </c>
      <c r="G70" s="111"/>
    </row>
    <row r="71" spans="1:7" ht="13.5" customHeight="1" x14ac:dyDescent="0.2">
      <c r="A71" s="89"/>
      <c r="B71" s="85" t="s">
        <v>43</v>
      </c>
      <c r="C71" s="108">
        <v>310</v>
      </c>
      <c r="D71" s="109">
        <v>3400000000</v>
      </c>
      <c r="E71" s="110">
        <v>800</v>
      </c>
      <c r="F71" s="111">
        <f>F72</f>
        <v>14</v>
      </c>
      <c r="G71" s="111"/>
    </row>
    <row r="72" spans="1:7" x14ac:dyDescent="0.2">
      <c r="A72" s="89"/>
      <c r="B72" s="85" t="s">
        <v>44</v>
      </c>
      <c r="C72" s="108">
        <v>310</v>
      </c>
      <c r="D72" s="109">
        <v>3400000000</v>
      </c>
      <c r="E72" s="110">
        <v>850</v>
      </c>
      <c r="F72" s="111">
        <v>14</v>
      </c>
      <c r="G72" s="111"/>
    </row>
    <row r="73" spans="1:7" x14ac:dyDescent="0.2">
      <c r="A73" s="89">
        <v>0</v>
      </c>
      <c r="B73" s="103" t="s">
        <v>58</v>
      </c>
      <c r="C73" s="104">
        <v>409</v>
      </c>
      <c r="D73" s="105">
        <v>0</v>
      </c>
      <c r="E73" s="106">
        <v>0</v>
      </c>
      <c r="F73" s="107">
        <f>F74</f>
        <v>1208.22</v>
      </c>
      <c r="G73" s="107">
        <v>0</v>
      </c>
    </row>
    <row r="74" spans="1:7" ht="63" customHeight="1" x14ac:dyDescent="0.2">
      <c r="A74" s="89">
        <v>0</v>
      </c>
      <c r="B74" s="85" t="s">
        <v>297</v>
      </c>
      <c r="C74" s="108">
        <v>409</v>
      </c>
      <c r="D74" s="109">
        <v>2400000000</v>
      </c>
      <c r="E74" s="110">
        <v>0</v>
      </c>
      <c r="F74" s="111">
        <f>F81</f>
        <v>1208.22</v>
      </c>
      <c r="G74" s="111">
        <v>0</v>
      </c>
    </row>
    <row r="75" spans="1:7" ht="63.75" hidden="1" x14ac:dyDescent="0.2">
      <c r="A75" s="89">
        <v>0</v>
      </c>
      <c r="B75" s="85" t="s">
        <v>59</v>
      </c>
      <c r="C75" s="108">
        <v>409</v>
      </c>
      <c r="D75" s="109" t="s">
        <v>19</v>
      </c>
      <c r="E75" s="110">
        <v>0</v>
      </c>
      <c r="F75" s="111">
        <v>0</v>
      </c>
      <c r="G75" s="111">
        <v>0</v>
      </c>
    </row>
    <row r="76" spans="1:7" ht="63.75" hidden="1" x14ac:dyDescent="0.2">
      <c r="A76" s="89">
        <v>0</v>
      </c>
      <c r="B76" s="85" t="s">
        <v>59</v>
      </c>
      <c r="C76" s="108">
        <v>409</v>
      </c>
      <c r="D76" s="109" t="s">
        <v>19</v>
      </c>
      <c r="E76" s="110">
        <v>0</v>
      </c>
      <c r="F76" s="111">
        <v>0</v>
      </c>
      <c r="G76" s="111">
        <v>0</v>
      </c>
    </row>
    <row r="77" spans="1:7" ht="25.5" hidden="1" x14ac:dyDescent="0.2">
      <c r="A77" s="89">
        <v>0</v>
      </c>
      <c r="B77" s="85" t="s">
        <v>53</v>
      </c>
      <c r="C77" s="108">
        <v>409</v>
      </c>
      <c r="D77" s="109" t="s">
        <v>20</v>
      </c>
      <c r="E77" s="110">
        <v>0</v>
      </c>
      <c r="F77" s="111">
        <v>0</v>
      </c>
      <c r="G77" s="111">
        <v>0</v>
      </c>
    </row>
    <row r="78" spans="1:7" ht="25.5" hidden="1" x14ac:dyDescent="0.2">
      <c r="A78" s="89">
        <v>0</v>
      </c>
      <c r="B78" s="85" t="s">
        <v>53</v>
      </c>
      <c r="C78" s="108">
        <v>409</v>
      </c>
      <c r="D78" s="109" t="s">
        <v>20</v>
      </c>
      <c r="E78" s="110">
        <v>0</v>
      </c>
      <c r="F78" s="111">
        <v>0</v>
      </c>
      <c r="G78" s="111">
        <v>0</v>
      </c>
    </row>
    <row r="79" spans="1:7" ht="25.5" hidden="1" x14ac:dyDescent="0.2">
      <c r="A79" s="89">
        <v>0</v>
      </c>
      <c r="B79" s="85" t="s">
        <v>53</v>
      </c>
      <c r="C79" s="108">
        <v>409</v>
      </c>
      <c r="D79" s="109" t="s">
        <v>20</v>
      </c>
      <c r="E79" s="110">
        <v>0</v>
      </c>
      <c r="F79" s="111">
        <v>0</v>
      </c>
      <c r="G79" s="111">
        <v>0</v>
      </c>
    </row>
    <row r="80" spans="1:7" ht="25.5" hidden="1" x14ac:dyDescent="0.2">
      <c r="A80" s="89">
        <v>0</v>
      </c>
      <c r="B80" s="85" t="s">
        <v>53</v>
      </c>
      <c r="C80" s="108">
        <v>409</v>
      </c>
      <c r="D80" s="109" t="s">
        <v>20</v>
      </c>
      <c r="E80" s="110">
        <v>0</v>
      </c>
      <c r="F80" s="111">
        <v>0</v>
      </c>
      <c r="G80" s="111">
        <v>0</v>
      </c>
    </row>
    <row r="81" spans="1:7" ht="28.5" customHeight="1" x14ac:dyDescent="0.2">
      <c r="A81" s="89">
        <v>0</v>
      </c>
      <c r="B81" s="85" t="s">
        <v>41</v>
      </c>
      <c r="C81" s="108">
        <v>409</v>
      </c>
      <c r="D81" s="109">
        <v>2400000000</v>
      </c>
      <c r="E81" s="110">
        <v>200</v>
      </c>
      <c r="F81" s="111">
        <f>F82</f>
        <v>1208.22</v>
      </c>
      <c r="G81" s="111">
        <v>0</v>
      </c>
    </row>
    <row r="82" spans="1:7" ht="27" customHeight="1" x14ac:dyDescent="0.2">
      <c r="A82" s="89">
        <v>0</v>
      </c>
      <c r="B82" s="85" t="s">
        <v>42</v>
      </c>
      <c r="C82" s="108">
        <v>409</v>
      </c>
      <c r="D82" s="109">
        <v>2400000000</v>
      </c>
      <c r="E82" s="110">
        <v>240</v>
      </c>
      <c r="F82" s="111">
        <v>1208.22</v>
      </c>
      <c r="G82" s="111">
        <v>0</v>
      </c>
    </row>
    <row r="83" spans="1:7" ht="15" customHeight="1" x14ac:dyDescent="0.2">
      <c r="A83" s="89"/>
      <c r="B83" s="159" t="s">
        <v>198</v>
      </c>
      <c r="C83" s="160">
        <v>502</v>
      </c>
      <c r="D83" s="105"/>
      <c r="E83" s="161"/>
      <c r="F83" s="107">
        <f t="shared" ref="F83:G87" si="0">F84</f>
        <v>694.14099999999996</v>
      </c>
      <c r="G83" s="111">
        <f t="shared" si="0"/>
        <v>0</v>
      </c>
    </row>
    <row r="84" spans="1:7" ht="50.25" customHeight="1" x14ac:dyDescent="0.2">
      <c r="A84" s="89"/>
      <c r="B84" s="85" t="s">
        <v>296</v>
      </c>
      <c r="C84" s="113">
        <v>502</v>
      </c>
      <c r="D84" s="109">
        <v>3400000000</v>
      </c>
      <c r="E84" s="161"/>
      <c r="F84" s="111">
        <f>SUM(F87+F85)</f>
        <v>694.14099999999996</v>
      </c>
      <c r="G84" s="111">
        <f>G87</f>
        <v>0</v>
      </c>
    </row>
    <row r="85" spans="1:7" ht="63.75" x14ac:dyDescent="0.2">
      <c r="A85" s="89">
        <v>0</v>
      </c>
      <c r="B85" s="85" t="s">
        <v>39</v>
      </c>
      <c r="C85" s="108">
        <v>502</v>
      </c>
      <c r="D85" s="109">
        <v>3400000000</v>
      </c>
      <c r="E85" s="110">
        <v>100</v>
      </c>
      <c r="F85" s="111">
        <f>F86</f>
        <v>566.24099999999999</v>
      </c>
      <c r="G85" s="111">
        <f>G86</f>
        <v>0</v>
      </c>
    </row>
    <row r="86" spans="1:7" s="14" customFormat="1" ht="18.75" customHeight="1" x14ac:dyDescent="0.2">
      <c r="A86" s="89">
        <v>0</v>
      </c>
      <c r="B86" s="85" t="s">
        <v>75</v>
      </c>
      <c r="C86" s="108">
        <v>502</v>
      </c>
      <c r="D86" s="109">
        <v>3400000000</v>
      </c>
      <c r="E86" s="110">
        <v>110</v>
      </c>
      <c r="F86" s="111">
        <v>566.24099999999999</v>
      </c>
      <c r="G86" s="111"/>
    </row>
    <row r="87" spans="1:7" ht="23.25" customHeight="1" x14ac:dyDescent="0.2">
      <c r="A87" s="89"/>
      <c r="B87" s="112" t="s">
        <v>41</v>
      </c>
      <c r="C87" s="113">
        <v>502</v>
      </c>
      <c r="D87" s="109">
        <v>3400000000</v>
      </c>
      <c r="E87" s="114">
        <v>200</v>
      </c>
      <c r="F87" s="111">
        <f t="shared" si="0"/>
        <v>127.9</v>
      </c>
      <c r="G87" s="111">
        <f t="shared" si="0"/>
        <v>0</v>
      </c>
    </row>
    <row r="88" spans="1:7" ht="29.25" customHeight="1" x14ac:dyDescent="0.2">
      <c r="A88" s="89"/>
      <c r="B88" s="112" t="s">
        <v>42</v>
      </c>
      <c r="C88" s="113">
        <v>502</v>
      </c>
      <c r="D88" s="109">
        <v>3400000000</v>
      </c>
      <c r="E88" s="114">
        <v>240</v>
      </c>
      <c r="F88" s="111">
        <v>127.9</v>
      </c>
      <c r="G88" s="111">
        <v>0</v>
      </c>
    </row>
    <row r="89" spans="1:7" s="10" customFormat="1" ht="15.75" customHeight="1" x14ac:dyDescent="0.2">
      <c r="A89" s="89"/>
      <c r="B89" s="103" t="s">
        <v>86</v>
      </c>
      <c r="C89" s="104">
        <v>503</v>
      </c>
      <c r="D89" s="105"/>
      <c r="E89" s="106"/>
      <c r="F89" s="107">
        <f>F119+F95</f>
        <v>765.67700000000002</v>
      </c>
      <c r="G89" s="107">
        <f>G119</f>
        <v>0</v>
      </c>
    </row>
    <row r="90" spans="1:7" s="10" customFormat="1" ht="38.25" hidden="1" x14ac:dyDescent="0.2">
      <c r="A90" s="89"/>
      <c r="B90" s="85" t="s">
        <v>127</v>
      </c>
      <c r="C90" s="108">
        <v>503</v>
      </c>
      <c r="D90" s="109">
        <v>900000000</v>
      </c>
      <c r="E90" s="110"/>
      <c r="F90" s="111">
        <f>F91+F99</f>
        <v>765.67700000000002</v>
      </c>
      <c r="G90" s="111">
        <f>G91+G99</f>
        <v>0</v>
      </c>
    </row>
    <row r="91" spans="1:7" s="10" customFormat="1" ht="76.5" hidden="1" x14ac:dyDescent="0.2">
      <c r="A91" s="89"/>
      <c r="B91" s="85" t="s">
        <v>83</v>
      </c>
      <c r="C91" s="108">
        <v>503</v>
      </c>
      <c r="D91" s="109" t="s">
        <v>31</v>
      </c>
      <c r="E91" s="110"/>
      <c r="F91" s="111">
        <f>F92+F96</f>
        <v>765.67700000000002</v>
      </c>
      <c r="G91" s="111">
        <f>G92+G96</f>
        <v>0</v>
      </c>
    </row>
    <row r="92" spans="1:7" s="10" customFormat="1" ht="25.5" hidden="1" x14ac:dyDescent="0.2">
      <c r="A92" s="89"/>
      <c r="B92" s="85" t="s">
        <v>94</v>
      </c>
      <c r="C92" s="108">
        <v>503</v>
      </c>
      <c r="D92" s="109" t="s">
        <v>92</v>
      </c>
      <c r="E92" s="110"/>
      <c r="F92" s="111">
        <f>F93</f>
        <v>0</v>
      </c>
      <c r="G92" s="111">
        <f t="shared" ref="G92:G93" si="1">G93</f>
        <v>0</v>
      </c>
    </row>
    <row r="93" spans="1:7" s="10" customFormat="1" ht="25.5" hidden="1" x14ac:dyDescent="0.2">
      <c r="A93" s="89"/>
      <c r="B93" s="85" t="s">
        <v>41</v>
      </c>
      <c r="C93" s="108">
        <v>503</v>
      </c>
      <c r="D93" s="109" t="s">
        <v>92</v>
      </c>
      <c r="E93" s="110">
        <v>200</v>
      </c>
      <c r="F93" s="111">
        <f>F94</f>
        <v>0</v>
      </c>
      <c r="G93" s="111">
        <f t="shared" si="1"/>
        <v>0</v>
      </c>
    </row>
    <row r="94" spans="1:7" s="10" customFormat="1" ht="25.5" hidden="1" x14ac:dyDescent="0.2">
      <c r="A94" s="89"/>
      <c r="B94" s="85" t="s">
        <v>42</v>
      </c>
      <c r="C94" s="108">
        <v>503</v>
      </c>
      <c r="D94" s="109" t="s">
        <v>92</v>
      </c>
      <c r="E94" s="110">
        <v>240</v>
      </c>
      <c r="F94" s="111"/>
      <c r="G94" s="111"/>
    </row>
    <row r="95" spans="1:7" s="10" customFormat="1" ht="54" customHeight="1" x14ac:dyDescent="0.2">
      <c r="A95" s="89"/>
      <c r="B95" s="85" t="s">
        <v>296</v>
      </c>
      <c r="C95" s="108">
        <v>503</v>
      </c>
      <c r="D95" s="109">
        <v>3400000000</v>
      </c>
      <c r="E95" s="110"/>
      <c r="F95" s="111">
        <f>F96</f>
        <v>765.67700000000002</v>
      </c>
      <c r="G95" s="111"/>
    </row>
    <row r="96" spans="1:7" s="10" customFormat="1" ht="25.5" hidden="1" x14ac:dyDescent="0.2">
      <c r="A96" s="89"/>
      <c r="B96" s="85" t="s">
        <v>119</v>
      </c>
      <c r="C96" s="108">
        <v>503</v>
      </c>
      <c r="D96" s="109">
        <v>4000000000</v>
      </c>
      <c r="E96" s="110"/>
      <c r="F96" s="111">
        <f t="shared" ref="F96:F97" si="2">F97</f>
        <v>765.67700000000002</v>
      </c>
      <c r="G96" s="111"/>
    </row>
    <row r="97" spans="1:7" s="10" customFormat="1" ht="30" customHeight="1" x14ac:dyDescent="0.2">
      <c r="A97" s="89"/>
      <c r="B97" s="85" t="s">
        <v>41</v>
      </c>
      <c r="C97" s="108">
        <v>503</v>
      </c>
      <c r="D97" s="109">
        <v>3400000000</v>
      </c>
      <c r="E97" s="110">
        <v>200</v>
      </c>
      <c r="F97" s="111">
        <f t="shared" si="2"/>
        <v>765.67700000000002</v>
      </c>
      <c r="G97" s="111"/>
    </row>
    <row r="98" spans="1:7" s="10" customFormat="1" ht="30.75" customHeight="1" x14ac:dyDescent="0.2">
      <c r="A98" s="89"/>
      <c r="B98" s="85" t="s">
        <v>42</v>
      </c>
      <c r="C98" s="108">
        <v>503</v>
      </c>
      <c r="D98" s="109">
        <v>3400000000</v>
      </c>
      <c r="E98" s="110">
        <v>240</v>
      </c>
      <c r="F98" s="111">
        <v>765.67700000000002</v>
      </c>
      <c r="G98" s="111"/>
    </row>
    <row r="99" spans="1:7" s="10" customFormat="1" ht="0.75" hidden="1" customHeight="1" x14ac:dyDescent="0.2">
      <c r="A99" s="89"/>
      <c r="B99" s="85" t="s">
        <v>60</v>
      </c>
      <c r="C99" s="108">
        <v>503</v>
      </c>
      <c r="D99" s="109" t="s">
        <v>114</v>
      </c>
      <c r="E99" s="110"/>
      <c r="F99" s="111">
        <f>F100</f>
        <v>0</v>
      </c>
      <c r="G99" s="111"/>
    </row>
    <row r="100" spans="1:7" s="10" customFormat="1" ht="63.75" hidden="1" x14ac:dyDescent="0.2">
      <c r="A100" s="89"/>
      <c r="B100" s="85" t="s">
        <v>131</v>
      </c>
      <c r="C100" s="108">
        <v>503</v>
      </c>
      <c r="D100" s="109" t="s">
        <v>130</v>
      </c>
      <c r="E100" s="110"/>
      <c r="F100" s="111">
        <f>F101</f>
        <v>0</v>
      </c>
      <c r="G100" s="111"/>
    </row>
    <row r="101" spans="1:7" s="10" customFormat="1" ht="25.5" hidden="1" x14ac:dyDescent="0.2">
      <c r="A101" s="89"/>
      <c r="B101" s="85" t="s">
        <v>41</v>
      </c>
      <c r="C101" s="108">
        <v>503</v>
      </c>
      <c r="D101" s="109" t="s">
        <v>130</v>
      </c>
      <c r="E101" s="110">
        <v>200</v>
      </c>
      <c r="F101" s="111">
        <f>F102</f>
        <v>0</v>
      </c>
      <c r="G101" s="111"/>
    </row>
    <row r="102" spans="1:7" s="10" customFormat="1" ht="25.5" hidden="1" x14ac:dyDescent="0.2">
      <c r="A102" s="89"/>
      <c r="B102" s="85" t="s">
        <v>42</v>
      </c>
      <c r="C102" s="108">
        <v>503</v>
      </c>
      <c r="D102" s="109" t="s">
        <v>130</v>
      </c>
      <c r="E102" s="110">
        <v>240</v>
      </c>
      <c r="F102" s="111"/>
      <c r="G102" s="111"/>
    </row>
    <row r="103" spans="1:7" s="10" customFormat="1" ht="1.5" hidden="1" customHeight="1" x14ac:dyDescent="0.2">
      <c r="A103" s="102"/>
      <c r="B103" s="103" t="s">
        <v>126</v>
      </c>
      <c r="C103" s="104">
        <v>602</v>
      </c>
      <c r="D103" s="105"/>
      <c r="E103" s="106"/>
      <c r="F103" s="107">
        <f>F104</f>
        <v>0</v>
      </c>
      <c r="G103" s="107">
        <f>G104</f>
        <v>0</v>
      </c>
    </row>
    <row r="104" spans="1:7" s="10" customFormat="1" ht="25.5" hidden="1" x14ac:dyDescent="0.2">
      <c r="A104" s="89"/>
      <c r="B104" s="85" t="s">
        <v>50</v>
      </c>
      <c r="C104" s="108">
        <v>602</v>
      </c>
      <c r="D104" s="109">
        <v>9000000000</v>
      </c>
      <c r="E104" s="110"/>
      <c r="F104" s="111">
        <f>F105+F110</f>
        <v>0</v>
      </c>
      <c r="G104" s="111">
        <f>G105+G110</f>
        <v>0</v>
      </c>
    </row>
    <row r="105" spans="1:7" s="10" customFormat="1" ht="38.25" hidden="1" x14ac:dyDescent="0.2">
      <c r="A105" s="89"/>
      <c r="B105" s="85" t="s">
        <v>87</v>
      </c>
      <c r="C105" s="108">
        <v>602</v>
      </c>
      <c r="D105" s="109">
        <v>9000070000</v>
      </c>
      <c r="E105" s="110"/>
      <c r="F105" s="111">
        <f t="shared" ref="F105:G108" si="3">F106</f>
        <v>0</v>
      </c>
      <c r="G105" s="111">
        <f t="shared" si="3"/>
        <v>0</v>
      </c>
    </row>
    <row r="106" spans="1:7" s="10" customFormat="1" ht="25.5" hidden="1" x14ac:dyDescent="0.2">
      <c r="A106" s="89"/>
      <c r="B106" s="115" t="s">
        <v>120</v>
      </c>
      <c r="C106" s="108">
        <v>602</v>
      </c>
      <c r="D106" s="109">
        <v>9000076000</v>
      </c>
      <c r="E106" s="110"/>
      <c r="F106" s="111">
        <f t="shared" si="3"/>
        <v>0</v>
      </c>
      <c r="G106" s="111">
        <f t="shared" si="3"/>
        <v>0</v>
      </c>
    </row>
    <row r="107" spans="1:7" s="10" customFormat="1" ht="51" hidden="1" x14ac:dyDescent="0.2">
      <c r="A107" s="89"/>
      <c r="B107" s="115" t="s">
        <v>123</v>
      </c>
      <c r="C107" s="108">
        <v>602</v>
      </c>
      <c r="D107" s="109">
        <v>9000076230</v>
      </c>
      <c r="E107" s="110"/>
      <c r="F107" s="111">
        <f t="shared" si="3"/>
        <v>0</v>
      </c>
      <c r="G107" s="111">
        <f t="shared" si="3"/>
        <v>0</v>
      </c>
    </row>
    <row r="108" spans="1:7" s="10" customFormat="1" ht="25.5" hidden="1" x14ac:dyDescent="0.2">
      <c r="A108" s="89"/>
      <c r="B108" s="85" t="s">
        <v>41</v>
      </c>
      <c r="C108" s="108">
        <v>602</v>
      </c>
      <c r="D108" s="109">
        <v>9000076230</v>
      </c>
      <c r="E108" s="110">
        <v>200</v>
      </c>
      <c r="F108" s="111">
        <f t="shared" si="3"/>
        <v>0</v>
      </c>
      <c r="G108" s="111">
        <f t="shared" si="3"/>
        <v>0</v>
      </c>
    </row>
    <row r="109" spans="1:7" s="10" customFormat="1" ht="25.5" hidden="1" x14ac:dyDescent="0.2">
      <c r="A109" s="89"/>
      <c r="B109" s="85" t="s">
        <v>42</v>
      </c>
      <c r="C109" s="108">
        <v>602</v>
      </c>
      <c r="D109" s="109">
        <v>9000076230</v>
      </c>
      <c r="E109" s="110">
        <v>240</v>
      </c>
      <c r="F109" s="111"/>
      <c r="G109" s="111"/>
    </row>
    <row r="110" spans="1:7" s="10" customFormat="1" ht="89.25" hidden="1" x14ac:dyDescent="0.2">
      <c r="A110" s="89"/>
      <c r="B110" s="85" t="s">
        <v>60</v>
      </c>
      <c r="C110" s="108">
        <v>602</v>
      </c>
      <c r="D110" s="109" t="s">
        <v>21</v>
      </c>
      <c r="E110" s="110"/>
      <c r="F110" s="111">
        <f>F111</f>
        <v>0</v>
      </c>
      <c r="G110" s="111"/>
    </row>
    <row r="111" spans="1:7" s="10" customFormat="1" ht="25.5" hidden="1" x14ac:dyDescent="0.2">
      <c r="A111" s="89"/>
      <c r="B111" s="85" t="s">
        <v>124</v>
      </c>
      <c r="C111" s="108">
        <v>602</v>
      </c>
      <c r="D111" s="109" t="s">
        <v>125</v>
      </c>
      <c r="E111" s="110"/>
      <c r="F111" s="111">
        <f>F112</f>
        <v>0</v>
      </c>
      <c r="G111" s="111"/>
    </row>
    <row r="112" spans="1:7" s="10" customFormat="1" ht="25.5" hidden="1" x14ac:dyDescent="0.2">
      <c r="A112" s="89"/>
      <c r="B112" s="85" t="s">
        <v>41</v>
      </c>
      <c r="C112" s="108">
        <v>602</v>
      </c>
      <c r="D112" s="109" t="s">
        <v>125</v>
      </c>
      <c r="E112" s="110">
        <v>200</v>
      </c>
      <c r="F112" s="111">
        <f>F113</f>
        <v>0</v>
      </c>
      <c r="G112" s="111"/>
    </row>
    <row r="113" spans="1:7" s="10" customFormat="1" ht="25.5" hidden="1" x14ac:dyDescent="0.2">
      <c r="A113" s="89"/>
      <c r="B113" s="85" t="s">
        <v>42</v>
      </c>
      <c r="C113" s="108">
        <v>602</v>
      </c>
      <c r="D113" s="109" t="s">
        <v>125</v>
      </c>
      <c r="E113" s="110">
        <v>240</v>
      </c>
      <c r="F113" s="111"/>
      <c r="G113" s="111"/>
    </row>
    <row r="114" spans="1:7" s="10" customFormat="1" hidden="1" x14ac:dyDescent="0.2">
      <c r="A114" s="102"/>
      <c r="B114" s="103" t="s">
        <v>134</v>
      </c>
      <c r="C114" s="104">
        <v>605</v>
      </c>
      <c r="D114" s="105"/>
      <c r="E114" s="106"/>
      <c r="F114" s="107">
        <f>F115</f>
        <v>0</v>
      </c>
      <c r="G114" s="107">
        <f>G115</f>
        <v>0</v>
      </c>
    </row>
    <row r="115" spans="1:7" s="10" customFormat="1" ht="25.5" hidden="1" x14ac:dyDescent="0.2">
      <c r="A115" s="89"/>
      <c r="B115" s="85" t="s">
        <v>50</v>
      </c>
      <c r="C115" s="108">
        <v>605</v>
      </c>
      <c r="D115" s="109">
        <v>9000000000</v>
      </c>
      <c r="E115" s="110"/>
      <c r="F115" s="111">
        <f>F116</f>
        <v>0</v>
      </c>
      <c r="G115" s="111">
        <f>G116</f>
        <v>0</v>
      </c>
    </row>
    <row r="116" spans="1:7" s="10" customFormat="1" ht="25.5" hidden="1" x14ac:dyDescent="0.2">
      <c r="A116" s="89"/>
      <c r="B116" s="51" t="s">
        <v>142</v>
      </c>
      <c r="C116" s="108">
        <v>605</v>
      </c>
      <c r="D116" s="109">
        <v>9060000000</v>
      </c>
      <c r="E116" s="110"/>
      <c r="F116" s="111">
        <f>F117</f>
        <v>0</v>
      </c>
      <c r="G116" s="111">
        <f t="shared" ref="G116:G117" si="4">G117</f>
        <v>0</v>
      </c>
    </row>
    <row r="117" spans="1:7" s="10" customFormat="1" ht="25.5" hidden="1" x14ac:dyDescent="0.2">
      <c r="A117" s="89"/>
      <c r="B117" s="85" t="s">
        <v>133</v>
      </c>
      <c r="C117" s="108">
        <v>605</v>
      </c>
      <c r="D117" s="109">
        <v>9060000000</v>
      </c>
      <c r="E117" s="110">
        <v>200</v>
      </c>
      <c r="F117" s="111">
        <f>F118</f>
        <v>0</v>
      </c>
      <c r="G117" s="111">
        <f t="shared" si="4"/>
        <v>0</v>
      </c>
    </row>
    <row r="118" spans="1:7" s="10" customFormat="1" ht="25.5" hidden="1" x14ac:dyDescent="0.2">
      <c r="A118" s="89"/>
      <c r="B118" s="85" t="s">
        <v>42</v>
      </c>
      <c r="C118" s="108">
        <v>605</v>
      </c>
      <c r="D118" s="109">
        <v>9060000000</v>
      </c>
      <c r="E118" s="110">
        <v>240</v>
      </c>
      <c r="F118" s="111">
        <v>0</v>
      </c>
      <c r="G118" s="111">
        <v>0</v>
      </c>
    </row>
    <row r="119" spans="1:7" s="10" customFormat="1" ht="52.5" hidden="1" customHeight="1" x14ac:dyDescent="0.2">
      <c r="A119" s="89"/>
      <c r="B119" s="85" t="s">
        <v>160</v>
      </c>
      <c r="C119" s="108">
        <v>503</v>
      </c>
      <c r="D119" s="109">
        <v>4500000000</v>
      </c>
      <c r="E119" s="110"/>
      <c r="F119" s="111">
        <f>F120</f>
        <v>0</v>
      </c>
      <c r="G119" s="111">
        <f>G120</f>
        <v>0</v>
      </c>
    </row>
    <row r="120" spans="1:7" s="10" customFormat="1" ht="28.5" hidden="1" customHeight="1" x14ac:dyDescent="0.2">
      <c r="A120" s="89"/>
      <c r="B120" s="85" t="s">
        <v>41</v>
      </c>
      <c r="C120" s="108">
        <v>503</v>
      </c>
      <c r="D120" s="109">
        <v>4500000000</v>
      </c>
      <c r="E120" s="110">
        <v>200</v>
      </c>
      <c r="F120" s="111">
        <f>F121</f>
        <v>0</v>
      </c>
      <c r="G120" s="111">
        <f>G121</f>
        <v>0</v>
      </c>
    </row>
    <row r="121" spans="1:7" s="10" customFormat="1" ht="40.5" hidden="1" customHeight="1" x14ac:dyDescent="0.2">
      <c r="A121" s="89"/>
      <c r="B121" s="85" t="s">
        <v>42</v>
      </c>
      <c r="C121" s="108">
        <v>503</v>
      </c>
      <c r="D121" s="109">
        <v>4500000000</v>
      </c>
      <c r="E121" s="110">
        <v>240</v>
      </c>
      <c r="F121" s="111"/>
      <c r="G121" s="111"/>
    </row>
    <row r="122" spans="1:7" s="10" customFormat="1" ht="15.75" customHeight="1" x14ac:dyDescent="0.2">
      <c r="A122" s="89"/>
      <c r="B122" s="103" t="s">
        <v>161</v>
      </c>
      <c r="C122" s="104">
        <v>702</v>
      </c>
      <c r="D122" s="109"/>
      <c r="E122" s="110"/>
      <c r="F122" s="107">
        <f>F123</f>
        <v>921.48699999999997</v>
      </c>
      <c r="G122" s="107">
        <f>G123</f>
        <v>921.48699999999997</v>
      </c>
    </row>
    <row r="123" spans="1:7" s="10" customFormat="1" ht="54" customHeight="1" x14ac:dyDescent="0.2">
      <c r="A123" s="89"/>
      <c r="B123" s="85" t="s">
        <v>296</v>
      </c>
      <c r="C123" s="108">
        <v>702</v>
      </c>
      <c r="D123" s="109">
        <v>3400000000</v>
      </c>
      <c r="E123" s="110"/>
      <c r="F123" s="111">
        <f>F124+F126</f>
        <v>921.48699999999997</v>
      </c>
      <c r="G123" s="111">
        <f>G124+G126</f>
        <v>921.48699999999997</v>
      </c>
    </row>
    <row r="124" spans="1:7" s="10" customFormat="1" ht="64.5" customHeight="1" x14ac:dyDescent="0.2">
      <c r="A124" s="89"/>
      <c r="B124" s="85" t="s">
        <v>39</v>
      </c>
      <c r="C124" s="108">
        <v>702</v>
      </c>
      <c r="D124" s="109">
        <v>3400000000</v>
      </c>
      <c r="E124" s="110">
        <v>100</v>
      </c>
      <c r="F124" s="111">
        <f>F125</f>
        <v>450.16899999999998</v>
      </c>
      <c r="G124" s="111">
        <f>G125</f>
        <v>450.16899999999998</v>
      </c>
    </row>
    <row r="125" spans="1:7" s="10" customFormat="1" ht="22.5" customHeight="1" x14ac:dyDescent="0.2">
      <c r="A125" s="89"/>
      <c r="B125" s="85" t="s">
        <v>75</v>
      </c>
      <c r="C125" s="108">
        <v>702</v>
      </c>
      <c r="D125" s="109">
        <v>3400000000</v>
      </c>
      <c r="E125" s="110">
        <v>110</v>
      </c>
      <c r="F125" s="111">
        <v>450.16899999999998</v>
      </c>
      <c r="G125" s="111">
        <v>450.16899999999998</v>
      </c>
    </row>
    <row r="126" spans="1:7" s="10" customFormat="1" ht="27.75" customHeight="1" x14ac:dyDescent="0.2">
      <c r="A126" s="89"/>
      <c r="B126" s="85" t="s">
        <v>41</v>
      </c>
      <c r="C126" s="108">
        <v>702</v>
      </c>
      <c r="D126" s="109">
        <v>3400000000</v>
      </c>
      <c r="E126" s="110">
        <v>200</v>
      </c>
      <c r="F126" s="111">
        <f>F127</f>
        <v>471.31799999999998</v>
      </c>
      <c r="G126" s="111">
        <f>G127</f>
        <v>471.31799999999998</v>
      </c>
    </row>
    <row r="127" spans="1:7" s="10" customFormat="1" ht="29.25" customHeight="1" x14ac:dyDescent="0.2">
      <c r="A127" s="89"/>
      <c r="B127" s="85" t="s">
        <v>42</v>
      </c>
      <c r="C127" s="108">
        <v>702</v>
      </c>
      <c r="D127" s="109">
        <v>3400000000</v>
      </c>
      <c r="E127" s="110">
        <v>240</v>
      </c>
      <c r="F127" s="111">
        <v>471.31799999999998</v>
      </c>
      <c r="G127" s="111">
        <v>471.31799999999998</v>
      </c>
    </row>
    <row r="128" spans="1:7" x14ac:dyDescent="0.2">
      <c r="A128" s="89">
        <v>0</v>
      </c>
      <c r="B128" s="103" t="s">
        <v>82</v>
      </c>
      <c r="C128" s="104">
        <v>707</v>
      </c>
      <c r="D128" s="105">
        <v>0</v>
      </c>
      <c r="E128" s="106">
        <v>0</v>
      </c>
      <c r="F128" s="107">
        <f>F129</f>
        <v>13.832000000000001</v>
      </c>
      <c r="G128" s="107"/>
    </row>
    <row r="129" spans="1:7" ht="54.75" customHeight="1" x14ac:dyDescent="0.2">
      <c r="A129" s="89">
        <v>0</v>
      </c>
      <c r="B129" s="85" t="s">
        <v>296</v>
      </c>
      <c r="C129" s="108">
        <v>707</v>
      </c>
      <c r="D129" s="109">
        <v>3400000000</v>
      </c>
      <c r="E129" s="110">
        <v>0</v>
      </c>
      <c r="F129" s="111">
        <f>F135</f>
        <v>13.832000000000001</v>
      </c>
      <c r="G129" s="111">
        <f>G135</f>
        <v>0</v>
      </c>
    </row>
    <row r="130" spans="1:7" ht="38.25" hidden="1" x14ac:dyDescent="0.2">
      <c r="A130" s="89">
        <v>0</v>
      </c>
      <c r="B130" s="85" t="s">
        <v>62</v>
      </c>
      <c r="C130" s="108">
        <v>707</v>
      </c>
      <c r="D130" s="109" t="s">
        <v>23</v>
      </c>
      <c r="E130" s="110">
        <v>0</v>
      </c>
      <c r="F130" s="111">
        <v>0</v>
      </c>
      <c r="G130" s="111">
        <v>1</v>
      </c>
    </row>
    <row r="131" spans="1:7" ht="51" hidden="1" x14ac:dyDescent="0.2">
      <c r="A131" s="89">
        <v>0</v>
      </c>
      <c r="B131" s="85" t="s">
        <v>54</v>
      </c>
      <c r="C131" s="108">
        <v>707</v>
      </c>
      <c r="D131" s="109" t="s">
        <v>24</v>
      </c>
      <c r="E131" s="110">
        <v>0</v>
      </c>
      <c r="F131" s="111">
        <v>0</v>
      </c>
      <c r="G131" s="111">
        <v>0</v>
      </c>
    </row>
    <row r="132" spans="1:7" ht="51" hidden="1" x14ac:dyDescent="0.2">
      <c r="A132" s="89">
        <v>0</v>
      </c>
      <c r="B132" s="85" t="s">
        <v>54</v>
      </c>
      <c r="C132" s="108">
        <v>707</v>
      </c>
      <c r="D132" s="109" t="s">
        <v>24</v>
      </c>
      <c r="E132" s="110">
        <v>0</v>
      </c>
      <c r="F132" s="111">
        <v>0</v>
      </c>
      <c r="G132" s="111">
        <v>0</v>
      </c>
    </row>
    <row r="133" spans="1:7" ht="51" hidden="1" x14ac:dyDescent="0.2">
      <c r="A133" s="89">
        <v>0</v>
      </c>
      <c r="B133" s="85" t="s">
        <v>54</v>
      </c>
      <c r="C133" s="108">
        <v>707</v>
      </c>
      <c r="D133" s="109" t="s">
        <v>24</v>
      </c>
      <c r="E133" s="110">
        <v>0</v>
      </c>
      <c r="F133" s="111">
        <v>0</v>
      </c>
      <c r="G133" s="111">
        <v>0</v>
      </c>
    </row>
    <row r="134" spans="1:7" ht="51" hidden="1" x14ac:dyDescent="0.2">
      <c r="A134" s="89">
        <v>0</v>
      </c>
      <c r="B134" s="85" t="s">
        <v>54</v>
      </c>
      <c r="C134" s="108">
        <v>707</v>
      </c>
      <c r="D134" s="109" t="s">
        <v>24</v>
      </c>
      <c r="E134" s="110">
        <v>0</v>
      </c>
      <c r="F134" s="111">
        <v>0</v>
      </c>
      <c r="G134" s="111">
        <v>0</v>
      </c>
    </row>
    <row r="135" spans="1:7" ht="16.5" customHeight="1" x14ac:dyDescent="0.2">
      <c r="A135" s="89">
        <v>0</v>
      </c>
      <c r="B135" s="85" t="s">
        <v>47</v>
      </c>
      <c r="C135" s="108">
        <v>707</v>
      </c>
      <c r="D135" s="109">
        <v>3400000000</v>
      </c>
      <c r="E135" s="110">
        <v>500</v>
      </c>
      <c r="F135" s="111">
        <f>F136</f>
        <v>13.832000000000001</v>
      </c>
      <c r="G135" s="111">
        <f>G136</f>
        <v>0</v>
      </c>
    </row>
    <row r="136" spans="1:7" x14ac:dyDescent="0.2">
      <c r="A136" s="89">
        <v>0</v>
      </c>
      <c r="B136" s="85" t="s">
        <v>48</v>
      </c>
      <c r="C136" s="108">
        <v>707</v>
      </c>
      <c r="D136" s="109">
        <v>3400000000</v>
      </c>
      <c r="E136" s="110">
        <v>540</v>
      </c>
      <c r="F136" s="111">
        <v>13.832000000000001</v>
      </c>
      <c r="G136" s="111"/>
    </row>
    <row r="137" spans="1:7" ht="76.5" hidden="1" x14ac:dyDescent="0.2">
      <c r="A137" s="89">
        <v>0</v>
      </c>
      <c r="B137" s="85" t="s">
        <v>95</v>
      </c>
      <c r="C137" s="108">
        <v>707</v>
      </c>
      <c r="D137" s="109" t="s">
        <v>105</v>
      </c>
      <c r="E137" s="110">
        <v>0</v>
      </c>
      <c r="F137" s="111">
        <f>F138</f>
        <v>0</v>
      </c>
      <c r="G137" s="111">
        <f>G138</f>
        <v>0</v>
      </c>
    </row>
    <row r="138" spans="1:7" ht="67.5" hidden="1" customHeight="1" x14ac:dyDescent="0.2">
      <c r="A138" s="89">
        <v>0</v>
      </c>
      <c r="B138" s="85" t="s">
        <v>63</v>
      </c>
      <c r="C138" s="108">
        <v>707</v>
      </c>
      <c r="D138" s="109" t="s">
        <v>97</v>
      </c>
      <c r="E138" s="110">
        <v>0</v>
      </c>
      <c r="F138" s="111">
        <f>F141</f>
        <v>0</v>
      </c>
      <c r="G138" s="111">
        <f>G141</f>
        <v>0</v>
      </c>
    </row>
    <row r="139" spans="1:7" ht="63.75" hidden="1" x14ac:dyDescent="0.2">
      <c r="A139" s="89">
        <v>0</v>
      </c>
      <c r="B139" s="85" t="s">
        <v>63</v>
      </c>
      <c r="C139" s="108">
        <v>707</v>
      </c>
      <c r="D139" s="109" t="s">
        <v>25</v>
      </c>
      <c r="E139" s="110">
        <v>0</v>
      </c>
      <c r="F139" s="111">
        <v>0</v>
      </c>
      <c r="G139" s="111">
        <v>0</v>
      </c>
    </row>
    <row r="140" spans="1:7" ht="63.75" hidden="1" x14ac:dyDescent="0.2">
      <c r="A140" s="89">
        <v>0</v>
      </c>
      <c r="B140" s="85" t="s">
        <v>63</v>
      </c>
      <c r="C140" s="108">
        <v>707</v>
      </c>
      <c r="D140" s="109" t="s">
        <v>25</v>
      </c>
      <c r="E140" s="110">
        <v>0</v>
      </c>
      <c r="F140" s="111">
        <v>0</v>
      </c>
      <c r="G140" s="111">
        <v>0</v>
      </c>
    </row>
    <row r="141" spans="1:7" ht="51" hidden="1" x14ac:dyDescent="0.2">
      <c r="A141" s="89">
        <v>0</v>
      </c>
      <c r="B141" s="85" t="s">
        <v>64</v>
      </c>
      <c r="C141" s="108">
        <v>707</v>
      </c>
      <c r="D141" s="109" t="s">
        <v>98</v>
      </c>
      <c r="E141" s="110">
        <v>0</v>
      </c>
      <c r="F141" s="111">
        <f>F142</f>
        <v>0</v>
      </c>
      <c r="G141" s="111">
        <f>G142</f>
        <v>0</v>
      </c>
    </row>
    <row r="142" spans="1:7" ht="25.5" hidden="1" x14ac:dyDescent="0.2">
      <c r="A142" s="89">
        <v>0</v>
      </c>
      <c r="B142" s="85" t="s">
        <v>55</v>
      </c>
      <c r="C142" s="108">
        <v>707</v>
      </c>
      <c r="D142" s="109" t="s">
        <v>98</v>
      </c>
      <c r="E142" s="110">
        <v>600</v>
      </c>
      <c r="F142" s="111">
        <f>F143</f>
        <v>0</v>
      </c>
      <c r="G142" s="111">
        <f>G143</f>
        <v>0</v>
      </c>
    </row>
    <row r="143" spans="1:7" hidden="1" x14ac:dyDescent="0.2">
      <c r="A143" s="89">
        <v>0</v>
      </c>
      <c r="B143" s="85" t="s">
        <v>56</v>
      </c>
      <c r="C143" s="108">
        <v>707</v>
      </c>
      <c r="D143" s="109" t="s">
        <v>98</v>
      </c>
      <c r="E143" s="110">
        <v>620</v>
      </c>
      <c r="F143" s="111"/>
      <c r="G143" s="111"/>
    </row>
    <row r="144" spans="1:7" x14ac:dyDescent="0.2">
      <c r="A144" s="89">
        <v>0</v>
      </c>
      <c r="B144" s="103" t="s">
        <v>66</v>
      </c>
      <c r="C144" s="104">
        <v>801</v>
      </c>
      <c r="D144" s="105">
        <v>0</v>
      </c>
      <c r="E144" s="106">
        <v>0</v>
      </c>
      <c r="F144" s="107">
        <f>F145+F169+F181</f>
        <v>4937.46</v>
      </c>
      <c r="G144" s="107">
        <f>G145+G169+G181</f>
        <v>0</v>
      </c>
    </row>
    <row r="145" spans="1:7" ht="50.25" customHeight="1" x14ac:dyDescent="0.2">
      <c r="A145" s="89">
        <v>0</v>
      </c>
      <c r="B145" s="85" t="s">
        <v>296</v>
      </c>
      <c r="C145" s="108">
        <v>801</v>
      </c>
      <c r="D145" s="109">
        <v>3400000000</v>
      </c>
      <c r="E145" s="110">
        <v>0</v>
      </c>
      <c r="F145" s="111">
        <f>F151+F190+F192+F194</f>
        <v>4937.46</v>
      </c>
      <c r="G145" s="111">
        <f>G151</f>
        <v>0</v>
      </c>
    </row>
    <row r="146" spans="1:7" ht="38.25" hidden="1" x14ac:dyDescent="0.2">
      <c r="A146" s="89">
        <v>0</v>
      </c>
      <c r="B146" s="85" t="s">
        <v>62</v>
      </c>
      <c r="C146" s="108">
        <v>801</v>
      </c>
      <c r="D146" s="109" t="s">
        <v>23</v>
      </c>
      <c r="E146" s="110">
        <v>0</v>
      </c>
      <c r="F146" s="111">
        <v>0</v>
      </c>
      <c r="G146" s="111">
        <v>0</v>
      </c>
    </row>
    <row r="147" spans="1:7" ht="51" hidden="1" x14ac:dyDescent="0.2">
      <c r="A147" s="89">
        <v>0</v>
      </c>
      <c r="B147" s="85" t="s">
        <v>54</v>
      </c>
      <c r="C147" s="108">
        <v>801</v>
      </c>
      <c r="D147" s="109" t="s">
        <v>27</v>
      </c>
      <c r="E147" s="110">
        <v>0</v>
      </c>
      <c r="F147" s="111">
        <v>0</v>
      </c>
      <c r="G147" s="111">
        <v>0</v>
      </c>
    </row>
    <row r="148" spans="1:7" ht="51" hidden="1" x14ac:dyDescent="0.2">
      <c r="A148" s="89">
        <v>0</v>
      </c>
      <c r="B148" s="85" t="s">
        <v>54</v>
      </c>
      <c r="C148" s="108">
        <v>801</v>
      </c>
      <c r="D148" s="109" t="s">
        <v>27</v>
      </c>
      <c r="E148" s="110">
        <v>0</v>
      </c>
      <c r="F148" s="111">
        <v>0</v>
      </c>
      <c r="G148" s="111">
        <v>0</v>
      </c>
    </row>
    <row r="149" spans="1:7" ht="51" hidden="1" x14ac:dyDescent="0.2">
      <c r="A149" s="89">
        <v>0</v>
      </c>
      <c r="B149" s="85" t="s">
        <v>54</v>
      </c>
      <c r="C149" s="108">
        <v>801</v>
      </c>
      <c r="D149" s="109" t="s">
        <v>27</v>
      </c>
      <c r="E149" s="110">
        <v>0</v>
      </c>
      <c r="F149" s="111">
        <v>0</v>
      </c>
      <c r="G149" s="111">
        <v>0</v>
      </c>
    </row>
    <row r="150" spans="1:7" ht="51" hidden="1" x14ac:dyDescent="0.2">
      <c r="A150" s="89">
        <v>0</v>
      </c>
      <c r="B150" s="85" t="s">
        <v>54</v>
      </c>
      <c r="C150" s="108">
        <v>801</v>
      </c>
      <c r="D150" s="109" t="s">
        <v>27</v>
      </c>
      <c r="E150" s="110">
        <v>0</v>
      </c>
      <c r="F150" s="111">
        <v>0</v>
      </c>
      <c r="G150" s="111">
        <v>0</v>
      </c>
    </row>
    <row r="151" spans="1:7" ht="63.75" x14ac:dyDescent="0.2">
      <c r="A151" s="89">
        <v>0</v>
      </c>
      <c r="B151" s="85" t="s">
        <v>39</v>
      </c>
      <c r="C151" s="108">
        <v>801</v>
      </c>
      <c r="D151" s="109">
        <v>3400000000</v>
      </c>
      <c r="E151" s="110">
        <v>100</v>
      </c>
      <c r="F151" s="111">
        <f>F152</f>
        <v>2395.4349999999999</v>
      </c>
      <c r="G151" s="111">
        <f>G152</f>
        <v>0</v>
      </c>
    </row>
    <row r="152" spans="1:7" s="14" customFormat="1" ht="18.75" customHeight="1" x14ac:dyDescent="0.2">
      <c r="A152" s="89">
        <v>0</v>
      </c>
      <c r="B152" s="85" t="s">
        <v>75</v>
      </c>
      <c r="C152" s="108">
        <v>801</v>
      </c>
      <c r="D152" s="109">
        <v>3400000000</v>
      </c>
      <c r="E152" s="110">
        <v>110</v>
      </c>
      <c r="F152" s="111">
        <v>2395.4349999999999</v>
      </c>
      <c r="G152" s="111"/>
    </row>
    <row r="153" spans="1:7" s="14" customFormat="1" ht="0.75" hidden="1" customHeight="1" x14ac:dyDescent="0.2">
      <c r="A153" s="89"/>
      <c r="B153" s="85" t="s">
        <v>90</v>
      </c>
      <c r="C153" s="108">
        <v>801</v>
      </c>
      <c r="D153" s="109" t="s">
        <v>27</v>
      </c>
      <c r="E153" s="110">
        <v>400</v>
      </c>
      <c r="F153" s="111"/>
      <c r="G153" s="111"/>
    </row>
    <row r="154" spans="1:7" s="14" customFormat="1" ht="51" hidden="1" x14ac:dyDescent="0.2">
      <c r="A154" s="89"/>
      <c r="B154" s="85" t="s">
        <v>132</v>
      </c>
      <c r="C154" s="108">
        <v>801</v>
      </c>
      <c r="D154" s="109" t="s">
        <v>27</v>
      </c>
      <c r="E154" s="110">
        <v>460</v>
      </c>
      <c r="F154" s="111"/>
      <c r="G154" s="111"/>
    </row>
    <row r="155" spans="1:7" ht="76.5" hidden="1" x14ac:dyDescent="0.2">
      <c r="A155" s="89">
        <v>0</v>
      </c>
      <c r="B155" s="85" t="s">
        <v>95</v>
      </c>
      <c r="C155" s="108">
        <v>801</v>
      </c>
      <c r="D155" s="109" t="s">
        <v>99</v>
      </c>
      <c r="E155" s="110">
        <v>0</v>
      </c>
      <c r="F155" s="111">
        <f>F156</f>
        <v>0</v>
      </c>
      <c r="G155" s="111">
        <f>G156</f>
        <v>0</v>
      </c>
    </row>
    <row r="156" spans="1:7" ht="75" hidden="1" customHeight="1" x14ac:dyDescent="0.2">
      <c r="A156" s="89">
        <v>0</v>
      </c>
      <c r="B156" s="85" t="s">
        <v>63</v>
      </c>
      <c r="C156" s="108">
        <v>801</v>
      </c>
      <c r="D156" s="109" t="s">
        <v>100</v>
      </c>
      <c r="E156" s="110">
        <v>0</v>
      </c>
      <c r="F156" s="111">
        <f>F159</f>
        <v>0</v>
      </c>
      <c r="G156" s="111">
        <f>G159</f>
        <v>0</v>
      </c>
    </row>
    <row r="157" spans="1:7" ht="63.75" hidden="1" x14ac:dyDescent="0.2">
      <c r="A157" s="89">
        <v>0</v>
      </c>
      <c r="B157" s="85" t="s">
        <v>63</v>
      </c>
      <c r="C157" s="108">
        <v>801</v>
      </c>
      <c r="D157" s="109" t="s">
        <v>28</v>
      </c>
      <c r="E157" s="110">
        <v>0</v>
      </c>
      <c r="F157" s="111">
        <v>0</v>
      </c>
      <c r="G157" s="111">
        <v>0</v>
      </c>
    </row>
    <row r="158" spans="1:7" ht="0.75" hidden="1" customHeight="1" x14ac:dyDescent="0.2">
      <c r="A158" s="89">
        <v>0</v>
      </c>
      <c r="B158" s="85" t="s">
        <v>63</v>
      </c>
      <c r="C158" s="108">
        <v>801</v>
      </c>
      <c r="D158" s="109" t="s">
        <v>28</v>
      </c>
      <c r="E158" s="110">
        <v>0</v>
      </c>
      <c r="F158" s="111">
        <v>0</v>
      </c>
      <c r="G158" s="111">
        <v>0</v>
      </c>
    </row>
    <row r="159" spans="1:7" ht="56.25" hidden="1" customHeight="1" x14ac:dyDescent="0.2">
      <c r="A159" s="89">
        <v>0</v>
      </c>
      <c r="B159" s="85" t="s">
        <v>64</v>
      </c>
      <c r="C159" s="108">
        <v>801</v>
      </c>
      <c r="D159" s="109" t="s">
        <v>101</v>
      </c>
      <c r="E159" s="110">
        <v>0</v>
      </c>
      <c r="F159" s="111">
        <f>F160</f>
        <v>0</v>
      </c>
      <c r="G159" s="111">
        <f>G160</f>
        <v>0</v>
      </c>
    </row>
    <row r="160" spans="1:7" ht="40.5" hidden="1" customHeight="1" x14ac:dyDescent="0.2">
      <c r="A160" s="89">
        <v>0</v>
      </c>
      <c r="B160" s="85" t="s">
        <v>55</v>
      </c>
      <c r="C160" s="108">
        <v>801</v>
      </c>
      <c r="D160" s="109" t="s">
        <v>101</v>
      </c>
      <c r="E160" s="110">
        <v>600</v>
      </c>
      <c r="F160" s="111">
        <f>F161</f>
        <v>0</v>
      </c>
      <c r="G160" s="111">
        <f>G161</f>
        <v>0</v>
      </c>
    </row>
    <row r="161" spans="1:7" s="14" customFormat="1" hidden="1" x14ac:dyDescent="0.2">
      <c r="A161" s="89">
        <v>0</v>
      </c>
      <c r="B161" s="85" t="s">
        <v>56</v>
      </c>
      <c r="C161" s="108">
        <v>801</v>
      </c>
      <c r="D161" s="109" t="s">
        <v>101</v>
      </c>
      <c r="E161" s="110">
        <v>620</v>
      </c>
      <c r="F161" s="111"/>
      <c r="G161" s="111"/>
    </row>
    <row r="162" spans="1:7" ht="76.5" hidden="1" x14ac:dyDescent="0.2">
      <c r="A162" s="89">
        <v>0</v>
      </c>
      <c r="B162" s="85" t="s">
        <v>95</v>
      </c>
      <c r="C162" s="108">
        <v>801</v>
      </c>
      <c r="D162" s="109" t="s">
        <v>102</v>
      </c>
      <c r="E162" s="110">
        <v>0</v>
      </c>
      <c r="F162" s="111">
        <f>F163</f>
        <v>0</v>
      </c>
      <c r="G162" s="111">
        <f>G163</f>
        <v>0</v>
      </c>
    </row>
    <row r="163" spans="1:7" ht="68.849999999999994" hidden="1" customHeight="1" x14ac:dyDescent="0.2">
      <c r="A163" s="89">
        <v>0</v>
      </c>
      <c r="B163" s="85" t="s">
        <v>63</v>
      </c>
      <c r="C163" s="108">
        <v>801</v>
      </c>
      <c r="D163" s="109" t="s">
        <v>103</v>
      </c>
      <c r="E163" s="110">
        <v>0</v>
      </c>
      <c r="F163" s="111">
        <f>F166</f>
        <v>0</v>
      </c>
      <c r="G163" s="111">
        <f>G166</f>
        <v>0</v>
      </c>
    </row>
    <row r="164" spans="1:7" ht="63.75" hidden="1" x14ac:dyDescent="0.2">
      <c r="A164" s="89">
        <v>0</v>
      </c>
      <c r="B164" s="85" t="s">
        <v>63</v>
      </c>
      <c r="C164" s="108">
        <v>801</v>
      </c>
      <c r="D164" s="109" t="s">
        <v>29</v>
      </c>
      <c r="E164" s="110">
        <v>0</v>
      </c>
      <c r="F164" s="111">
        <v>0</v>
      </c>
      <c r="G164" s="111">
        <v>0</v>
      </c>
    </row>
    <row r="165" spans="1:7" ht="63.75" hidden="1" x14ac:dyDescent="0.2">
      <c r="A165" s="89">
        <v>0</v>
      </c>
      <c r="B165" s="85" t="s">
        <v>63</v>
      </c>
      <c r="C165" s="108">
        <v>801</v>
      </c>
      <c r="D165" s="109" t="s">
        <v>29</v>
      </c>
      <c r="E165" s="110">
        <v>0</v>
      </c>
      <c r="F165" s="111">
        <v>0</v>
      </c>
      <c r="G165" s="111">
        <v>0</v>
      </c>
    </row>
    <row r="166" spans="1:7" ht="51.75" hidden="1" customHeight="1" x14ac:dyDescent="0.2">
      <c r="A166" s="89">
        <v>0</v>
      </c>
      <c r="B166" s="85" t="s">
        <v>64</v>
      </c>
      <c r="C166" s="108">
        <v>801</v>
      </c>
      <c r="D166" s="109" t="s">
        <v>104</v>
      </c>
      <c r="E166" s="110">
        <v>0</v>
      </c>
      <c r="F166" s="111">
        <f>F167</f>
        <v>0</v>
      </c>
      <c r="G166" s="111">
        <f>G167</f>
        <v>0</v>
      </c>
    </row>
    <row r="167" spans="1:7" ht="37.5" hidden="1" customHeight="1" x14ac:dyDescent="0.2">
      <c r="A167" s="89">
        <v>0</v>
      </c>
      <c r="B167" s="85" t="s">
        <v>55</v>
      </c>
      <c r="C167" s="108">
        <v>801</v>
      </c>
      <c r="D167" s="109" t="s">
        <v>104</v>
      </c>
      <c r="E167" s="110">
        <v>600</v>
      </c>
      <c r="F167" s="111">
        <f>F168</f>
        <v>0</v>
      </c>
      <c r="G167" s="111">
        <f>G168</f>
        <v>0</v>
      </c>
    </row>
    <row r="168" spans="1:7" s="14" customFormat="1" hidden="1" x14ac:dyDescent="0.2">
      <c r="A168" s="89">
        <v>0</v>
      </c>
      <c r="B168" s="116" t="s">
        <v>56</v>
      </c>
      <c r="C168" s="108">
        <v>801</v>
      </c>
      <c r="D168" s="109" t="s">
        <v>104</v>
      </c>
      <c r="E168" s="110">
        <v>620</v>
      </c>
      <c r="F168" s="111"/>
      <c r="G168" s="111"/>
    </row>
    <row r="169" spans="1:7" s="14" customFormat="1" ht="25.5" hidden="1" x14ac:dyDescent="0.2">
      <c r="A169" s="89"/>
      <c r="B169" s="85" t="s">
        <v>50</v>
      </c>
      <c r="C169" s="108">
        <v>801</v>
      </c>
      <c r="D169" s="109">
        <v>9000000000</v>
      </c>
      <c r="E169" s="110"/>
      <c r="F169" s="111">
        <f>F170</f>
        <v>0</v>
      </c>
      <c r="G169" s="111">
        <f>G170</f>
        <v>0</v>
      </c>
    </row>
    <row r="170" spans="1:7" s="14" customFormat="1" ht="76.5" hidden="1" x14ac:dyDescent="0.2">
      <c r="A170" s="89"/>
      <c r="B170" s="85" t="s">
        <v>83</v>
      </c>
      <c r="C170" s="108">
        <v>801</v>
      </c>
      <c r="D170" s="109" t="s">
        <v>89</v>
      </c>
      <c r="E170" s="110"/>
      <c r="F170" s="111">
        <f t="shared" ref="F170:G172" si="5">F171</f>
        <v>0</v>
      </c>
      <c r="G170" s="111">
        <f t="shared" si="5"/>
        <v>0</v>
      </c>
    </row>
    <row r="171" spans="1:7" s="14" customFormat="1" ht="76.5" hidden="1" x14ac:dyDescent="0.2">
      <c r="A171" s="89"/>
      <c r="B171" s="85" t="s">
        <v>122</v>
      </c>
      <c r="C171" s="108">
        <v>801</v>
      </c>
      <c r="D171" s="109" t="s">
        <v>121</v>
      </c>
      <c r="E171" s="110"/>
      <c r="F171" s="111">
        <f t="shared" si="5"/>
        <v>0</v>
      </c>
      <c r="G171" s="111">
        <f t="shared" si="5"/>
        <v>0</v>
      </c>
    </row>
    <row r="172" spans="1:7" s="14" customFormat="1" ht="25.5" hidden="1" x14ac:dyDescent="0.2">
      <c r="A172" s="89"/>
      <c r="B172" s="85" t="s">
        <v>55</v>
      </c>
      <c r="C172" s="108">
        <v>801</v>
      </c>
      <c r="D172" s="109" t="s">
        <v>121</v>
      </c>
      <c r="E172" s="110">
        <v>600</v>
      </c>
      <c r="F172" s="111">
        <f t="shared" si="5"/>
        <v>0</v>
      </c>
      <c r="G172" s="111">
        <f t="shared" si="5"/>
        <v>0</v>
      </c>
    </row>
    <row r="173" spans="1:7" s="14" customFormat="1" hidden="1" x14ac:dyDescent="0.2">
      <c r="A173" s="89"/>
      <c r="B173" s="85" t="s">
        <v>56</v>
      </c>
      <c r="C173" s="108">
        <v>801</v>
      </c>
      <c r="D173" s="109" t="s">
        <v>121</v>
      </c>
      <c r="E173" s="110">
        <v>620</v>
      </c>
      <c r="F173" s="111"/>
      <c r="G173" s="111"/>
    </row>
    <row r="174" spans="1:7" s="15" customFormat="1" hidden="1" x14ac:dyDescent="0.2">
      <c r="A174" s="102"/>
      <c r="B174" s="103" t="s">
        <v>117</v>
      </c>
      <c r="C174" s="104">
        <v>900</v>
      </c>
      <c r="D174" s="105"/>
      <c r="E174" s="106"/>
      <c r="F174" s="107">
        <f>F175</f>
        <v>0</v>
      </c>
      <c r="G174" s="107">
        <f>G175</f>
        <v>0</v>
      </c>
    </row>
    <row r="175" spans="1:7" s="15" customFormat="1" ht="0.75" hidden="1" customHeight="1" x14ac:dyDescent="0.2">
      <c r="A175" s="102"/>
      <c r="B175" s="117" t="s">
        <v>118</v>
      </c>
      <c r="C175" s="104">
        <v>909</v>
      </c>
      <c r="D175" s="105"/>
      <c r="E175" s="106"/>
      <c r="F175" s="107">
        <f>F176</f>
        <v>0</v>
      </c>
      <c r="G175" s="107">
        <f t="shared" ref="G175:G176" si="6">G176</f>
        <v>0</v>
      </c>
    </row>
    <row r="176" spans="1:7" ht="38.25" hidden="1" x14ac:dyDescent="0.2">
      <c r="A176" s="89"/>
      <c r="B176" s="85" t="s">
        <v>106</v>
      </c>
      <c r="C176" s="108">
        <v>909</v>
      </c>
      <c r="D176" s="109">
        <v>900000000</v>
      </c>
      <c r="E176" s="110"/>
      <c r="F176" s="111">
        <f>F177</f>
        <v>0</v>
      </c>
      <c r="G176" s="111">
        <f t="shared" si="6"/>
        <v>0</v>
      </c>
    </row>
    <row r="177" spans="1:7" ht="63.75" hidden="1" x14ac:dyDescent="0.2">
      <c r="A177" s="89"/>
      <c r="B177" s="85" t="s">
        <v>67</v>
      </c>
      <c r="C177" s="108">
        <v>909</v>
      </c>
      <c r="D177" s="109" t="s">
        <v>30</v>
      </c>
      <c r="E177" s="110"/>
      <c r="F177" s="111">
        <f>F178</f>
        <v>0</v>
      </c>
      <c r="G177" s="111">
        <f>G180</f>
        <v>0</v>
      </c>
    </row>
    <row r="178" spans="1:7" ht="38.25" hidden="1" x14ac:dyDescent="0.2">
      <c r="A178" s="89"/>
      <c r="B178" s="85" t="s">
        <v>107</v>
      </c>
      <c r="C178" s="108">
        <v>909</v>
      </c>
      <c r="D178" s="109" t="s">
        <v>93</v>
      </c>
      <c r="E178" s="110"/>
      <c r="F178" s="111">
        <f>F179</f>
        <v>0</v>
      </c>
      <c r="G178" s="111"/>
    </row>
    <row r="179" spans="1:7" ht="38.25" hidden="1" x14ac:dyDescent="0.2">
      <c r="A179" s="89"/>
      <c r="B179" s="85" t="s">
        <v>90</v>
      </c>
      <c r="C179" s="108">
        <v>909</v>
      </c>
      <c r="D179" s="109" t="s">
        <v>93</v>
      </c>
      <c r="E179" s="110">
        <v>400</v>
      </c>
      <c r="F179" s="111">
        <f>F180</f>
        <v>0</v>
      </c>
      <c r="G179" s="111"/>
    </row>
    <row r="180" spans="1:7" hidden="1" x14ac:dyDescent="0.2">
      <c r="A180" s="89"/>
      <c r="B180" s="85" t="s">
        <v>91</v>
      </c>
      <c r="C180" s="108">
        <v>909</v>
      </c>
      <c r="D180" s="109" t="s">
        <v>93</v>
      </c>
      <c r="E180" s="110">
        <v>410</v>
      </c>
      <c r="F180" s="111">
        <v>0</v>
      </c>
      <c r="G180" s="111"/>
    </row>
    <row r="181" spans="1:7" ht="0.75" hidden="1" customHeight="1" x14ac:dyDescent="0.2">
      <c r="A181" s="89"/>
      <c r="B181" s="85" t="s">
        <v>127</v>
      </c>
      <c r="C181" s="108">
        <v>801</v>
      </c>
      <c r="D181" s="109">
        <v>900000000</v>
      </c>
      <c r="E181" s="110"/>
      <c r="F181" s="111">
        <f>F182+F186</f>
        <v>0</v>
      </c>
      <c r="G181" s="111">
        <f>G182+G186</f>
        <v>0</v>
      </c>
    </row>
    <row r="182" spans="1:7" ht="76.5" hidden="1" x14ac:dyDescent="0.2">
      <c r="A182" s="89"/>
      <c r="B182" s="85" t="s">
        <v>83</v>
      </c>
      <c r="C182" s="108">
        <v>801</v>
      </c>
      <c r="D182" s="109" t="s">
        <v>31</v>
      </c>
      <c r="E182" s="110"/>
      <c r="F182" s="111">
        <f>F183</f>
        <v>0</v>
      </c>
      <c r="G182" s="111">
        <f>G183</f>
        <v>0</v>
      </c>
    </row>
    <row r="183" spans="1:7" ht="25.5" hidden="1" x14ac:dyDescent="0.2">
      <c r="A183" s="89"/>
      <c r="B183" s="85" t="s">
        <v>94</v>
      </c>
      <c r="C183" s="108">
        <v>801</v>
      </c>
      <c r="D183" s="109" t="s">
        <v>92</v>
      </c>
      <c r="E183" s="110"/>
      <c r="F183" s="111">
        <f>F184</f>
        <v>0</v>
      </c>
      <c r="G183" s="111">
        <f t="shared" ref="G183:G184" si="7">G184</f>
        <v>0</v>
      </c>
    </row>
    <row r="184" spans="1:7" ht="38.25" hidden="1" x14ac:dyDescent="0.2">
      <c r="A184" s="89"/>
      <c r="B184" s="118" t="s">
        <v>90</v>
      </c>
      <c r="C184" s="108">
        <v>801</v>
      </c>
      <c r="D184" s="109" t="s">
        <v>92</v>
      </c>
      <c r="E184" s="110">
        <v>400</v>
      </c>
      <c r="F184" s="111">
        <f>F185</f>
        <v>0</v>
      </c>
      <c r="G184" s="111">
        <f t="shared" si="7"/>
        <v>0</v>
      </c>
    </row>
    <row r="185" spans="1:7" ht="51" hidden="1" x14ac:dyDescent="0.2">
      <c r="A185" s="89"/>
      <c r="B185" s="85" t="s">
        <v>136</v>
      </c>
      <c r="C185" s="108">
        <v>801</v>
      </c>
      <c r="D185" s="109" t="s">
        <v>92</v>
      </c>
      <c r="E185" s="110">
        <v>465</v>
      </c>
      <c r="F185" s="111"/>
      <c r="G185" s="111"/>
    </row>
    <row r="186" spans="1:7" ht="89.25" hidden="1" x14ac:dyDescent="0.2">
      <c r="A186" s="89"/>
      <c r="B186" s="85" t="s">
        <v>60</v>
      </c>
      <c r="C186" s="108">
        <v>801</v>
      </c>
      <c r="D186" s="109" t="s">
        <v>114</v>
      </c>
      <c r="E186" s="110"/>
      <c r="F186" s="111">
        <f>F187</f>
        <v>0</v>
      </c>
      <c r="G186" s="111"/>
    </row>
    <row r="187" spans="1:7" ht="63.75" hidden="1" x14ac:dyDescent="0.2">
      <c r="A187" s="89"/>
      <c r="B187" s="85" t="s">
        <v>131</v>
      </c>
      <c r="C187" s="108">
        <v>801</v>
      </c>
      <c r="D187" s="109" t="s">
        <v>130</v>
      </c>
      <c r="E187" s="110"/>
      <c r="F187" s="111">
        <f>F188</f>
        <v>0</v>
      </c>
      <c r="G187" s="111"/>
    </row>
    <row r="188" spans="1:7" ht="38.25" hidden="1" x14ac:dyDescent="0.2">
      <c r="A188" s="89"/>
      <c r="B188" s="118" t="s">
        <v>90</v>
      </c>
      <c r="C188" s="108">
        <v>801</v>
      </c>
      <c r="D188" s="109" t="s">
        <v>130</v>
      </c>
      <c r="E188" s="110">
        <v>400</v>
      </c>
      <c r="F188" s="111"/>
      <c r="G188" s="111"/>
    </row>
    <row r="189" spans="1:7" ht="51" hidden="1" x14ac:dyDescent="0.2">
      <c r="A189" s="89"/>
      <c r="B189" s="85" t="s">
        <v>136</v>
      </c>
      <c r="C189" s="108">
        <v>801</v>
      </c>
      <c r="D189" s="109" t="s">
        <v>130</v>
      </c>
      <c r="E189" s="110">
        <v>465</v>
      </c>
      <c r="F189" s="111"/>
      <c r="G189" s="111"/>
    </row>
    <row r="190" spans="1:7" ht="25.5" customHeight="1" x14ac:dyDescent="0.2">
      <c r="A190" s="89"/>
      <c r="B190" s="85" t="s">
        <v>41</v>
      </c>
      <c r="C190" s="108">
        <v>801</v>
      </c>
      <c r="D190" s="109">
        <v>3400000000</v>
      </c>
      <c r="E190" s="110">
        <v>200</v>
      </c>
      <c r="F190" s="111">
        <f>SUM(F191)</f>
        <v>2434.0770000000002</v>
      </c>
      <c r="G190" s="111"/>
    </row>
    <row r="191" spans="1:7" ht="30" customHeight="1" x14ac:dyDescent="0.2">
      <c r="A191" s="89"/>
      <c r="B191" s="85" t="s">
        <v>42</v>
      </c>
      <c r="C191" s="108">
        <v>801</v>
      </c>
      <c r="D191" s="109">
        <v>3400000000</v>
      </c>
      <c r="E191" s="110">
        <v>240</v>
      </c>
      <c r="F191" s="111">
        <v>2434.0770000000002</v>
      </c>
      <c r="G191" s="111"/>
    </row>
    <row r="192" spans="1:7" x14ac:dyDescent="0.2">
      <c r="A192" s="89"/>
      <c r="B192" s="85" t="s">
        <v>47</v>
      </c>
      <c r="C192" s="108">
        <v>801</v>
      </c>
      <c r="D192" s="109">
        <v>3400000000</v>
      </c>
      <c r="E192" s="110">
        <v>500</v>
      </c>
      <c r="F192" s="111">
        <f>F193</f>
        <v>76.593000000000004</v>
      </c>
      <c r="G192" s="111"/>
    </row>
    <row r="193" spans="1:7" x14ac:dyDescent="0.2">
      <c r="A193" s="89"/>
      <c r="B193" s="85" t="s">
        <v>48</v>
      </c>
      <c r="C193" s="108">
        <v>801</v>
      </c>
      <c r="D193" s="109">
        <v>3400000000</v>
      </c>
      <c r="E193" s="110">
        <v>540</v>
      </c>
      <c r="F193" s="111">
        <v>76.593000000000004</v>
      </c>
      <c r="G193" s="111"/>
    </row>
    <row r="194" spans="1:7" x14ac:dyDescent="0.2">
      <c r="A194" s="89"/>
      <c r="B194" s="85" t="s">
        <v>43</v>
      </c>
      <c r="C194" s="108">
        <v>801</v>
      </c>
      <c r="D194" s="109">
        <v>3400000000</v>
      </c>
      <c r="E194" s="110">
        <v>800</v>
      </c>
      <c r="F194" s="111">
        <f>F195</f>
        <v>31.355</v>
      </c>
      <c r="G194" s="111"/>
    </row>
    <row r="195" spans="1:7" ht="12.75" customHeight="1" x14ac:dyDescent="0.2">
      <c r="A195" s="89"/>
      <c r="B195" s="85" t="s">
        <v>44</v>
      </c>
      <c r="C195" s="108">
        <v>801</v>
      </c>
      <c r="D195" s="109">
        <v>3400000000</v>
      </c>
      <c r="E195" s="110">
        <v>850</v>
      </c>
      <c r="F195" s="111">
        <v>31.355</v>
      </c>
      <c r="G195" s="111"/>
    </row>
    <row r="196" spans="1:7" s="15" customFormat="1" ht="19.5" customHeight="1" x14ac:dyDescent="0.2">
      <c r="A196" s="193"/>
      <c r="B196" s="103" t="s">
        <v>280</v>
      </c>
      <c r="C196" s="104">
        <v>1003</v>
      </c>
      <c r="D196" s="105"/>
      <c r="E196" s="194"/>
      <c r="F196" s="107">
        <f>F197</f>
        <v>150</v>
      </c>
      <c r="G196" s="107">
        <f>G198</f>
        <v>0</v>
      </c>
    </row>
    <row r="197" spans="1:7" ht="53.25" customHeight="1" x14ac:dyDescent="0.2">
      <c r="A197" s="89"/>
      <c r="B197" s="85" t="s">
        <v>296</v>
      </c>
      <c r="C197" s="108">
        <v>1003</v>
      </c>
      <c r="D197" s="109">
        <v>3400000000</v>
      </c>
      <c r="E197" s="110"/>
      <c r="F197" s="111">
        <f>F198</f>
        <v>150</v>
      </c>
      <c r="G197" s="111">
        <f>G198</f>
        <v>0</v>
      </c>
    </row>
    <row r="198" spans="1:7" ht="16.5" customHeight="1" x14ac:dyDescent="0.2">
      <c r="A198" s="89"/>
      <c r="B198" s="85" t="s">
        <v>281</v>
      </c>
      <c r="C198" s="108">
        <v>1003</v>
      </c>
      <c r="D198" s="109">
        <v>3400000000</v>
      </c>
      <c r="E198" s="110">
        <v>300</v>
      </c>
      <c r="F198" s="111">
        <f>F199</f>
        <v>150</v>
      </c>
      <c r="G198" s="111">
        <f>G199</f>
        <v>0</v>
      </c>
    </row>
    <row r="199" spans="1:7" ht="23.25" customHeight="1" x14ac:dyDescent="0.2">
      <c r="A199" s="89"/>
      <c r="B199" s="85" t="s">
        <v>282</v>
      </c>
      <c r="C199" s="108">
        <v>1003</v>
      </c>
      <c r="D199" s="109">
        <v>3400000000</v>
      </c>
      <c r="E199" s="110">
        <v>320</v>
      </c>
      <c r="F199" s="111">
        <v>150</v>
      </c>
      <c r="G199" s="111"/>
    </row>
    <row r="200" spans="1:7" ht="25.5" hidden="1" customHeight="1" x14ac:dyDescent="0.2">
      <c r="A200" s="89"/>
      <c r="B200" s="85"/>
      <c r="C200" s="108"/>
      <c r="D200" s="109"/>
      <c r="E200" s="110"/>
      <c r="F200" s="111">
        <f>F201</f>
        <v>0</v>
      </c>
      <c r="G200" s="111"/>
    </row>
    <row r="201" spans="1:7" ht="22.5" hidden="1" customHeight="1" x14ac:dyDescent="0.2">
      <c r="A201" s="89"/>
      <c r="B201" s="85"/>
      <c r="C201" s="108"/>
      <c r="D201" s="109"/>
      <c r="E201" s="110"/>
      <c r="F201" s="111">
        <f>F202</f>
        <v>0</v>
      </c>
      <c r="G201" s="111"/>
    </row>
    <row r="202" spans="1:7" ht="18.75" hidden="1" customHeight="1" x14ac:dyDescent="0.2">
      <c r="A202" s="89"/>
      <c r="B202" s="85"/>
      <c r="C202" s="108"/>
      <c r="D202" s="109"/>
      <c r="E202" s="110"/>
      <c r="F202" s="111">
        <f>F203</f>
        <v>0</v>
      </c>
      <c r="G202" s="111"/>
    </row>
    <row r="203" spans="1:7" ht="18" hidden="1" customHeight="1" x14ac:dyDescent="0.2">
      <c r="A203" s="89"/>
      <c r="B203" s="85"/>
      <c r="C203" s="108"/>
      <c r="D203" s="109"/>
      <c r="E203" s="110"/>
      <c r="F203" s="111"/>
      <c r="G203" s="111"/>
    </row>
    <row r="204" spans="1:7" x14ac:dyDescent="0.2">
      <c r="A204" s="89">
        <v>0</v>
      </c>
      <c r="B204" s="103" t="s">
        <v>71</v>
      </c>
      <c r="C204" s="104">
        <v>1101</v>
      </c>
      <c r="D204" s="105"/>
      <c r="E204" s="106">
        <v>0</v>
      </c>
      <c r="F204" s="107">
        <f>F205</f>
        <v>40.914000000000001</v>
      </c>
      <c r="G204" s="107">
        <f>G205</f>
        <v>0</v>
      </c>
    </row>
    <row r="205" spans="1:7" ht="54" customHeight="1" x14ac:dyDescent="0.2">
      <c r="A205" s="89">
        <v>0</v>
      </c>
      <c r="B205" s="85" t="s">
        <v>296</v>
      </c>
      <c r="C205" s="108">
        <v>1101</v>
      </c>
      <c r="D205" s="109">
        <v>3400000000</v>
      </c>
      <c r="E205" s="110">
        <v>0</v>
      </c>
      <c r="F205" s="111">
        <f>F211</f>
        <v>40.914000000000001</v>
      </c>
      <c r="G205" s="111">
        <f>G211</f>
        <v>0</v>
      </c>
    </row>
    <row r="206" spans="1:7" ht="38.25" hidden="1" x14ac:dyDescent="0.2">
      <c r="A206" s="89">
        <v>0</v>
      </c>
      <c r="B206" s="85" t="s">
        <v>62</v>
      </c>
      <c r="C206" s="108">
        <v>1101</v>
      </c>
      <c r="D206" s="109" t="s">
        <v>23</v>
      </c>
      <c r="E206" s="110">
        <v>0</v>
      </c>
      <c r="F206" s="111">
        <v>0</v>
      </c>
      <c r="G206" s="111">
        <v>1</v>
      </c>
    </row>
    <row r="207" spans="1:7" ht="51" hidden="1" x14ac:dyDescent="0.2">
      <c r="A207" s="89">
        <v>0</v>
      </c>
      <c r="B207" s="85" t="s">
        <v>54</v>
      </c>
      <c r="C207" s="108">
        <v>1101</v>
      </c>
      <c r="D207" s="109" t="s">
        <v>33</v>
      </c>
      <c r="E207" s="110">
        <v>0</v>
      </c>
      <c r="F207" s="111">
        <v>0</v>
      </c>
      <c r="G207" s="111">
        <v>0</v>
      </c>
    </row>
    <row r="208" spans="1:7" ht="51" hidden="1" x14ac:dyDescent="0.2">
      <c r="A208" s="89">
        <v>0</v>
      </c>
      <c r="B208" s="85" t="s">
        <v>54</v>
      </c>
      <c r="C208" s="108">
        <v>1101</v>
      </c>
      <c r="D208" s="109" t="s">
        <v>33</v>
      </c>
      <c r="E208" s="110">
        <v>0</v>
      </c>
      <c r="F208" s="111">
        <v>0</v>
      </c>
      <c r="G208" s="111">
        <v>0</v>
      </c>
    </row>
    <row r="209" spans="1:7" ht="51" hidden="1" x14ac:dyDescent="0.2">
      <c r="A209" s="89">
        <v>0</v>
      </c>
      <c r="B209" s="85" t="s">
        <v>54</v>
      </c>
      <c r="C209" s="108">
        <v>1101</v>
      </c>
      <c r="D209" s="109" t="s">
        <v>33</v>
      </c>
      <c r="E209" s="110">
        <v>0</v>
      </c>
      <c r="F209" s="111">
        <v>0</v>
      </c>
      <c r="G209" s="111">
        <v>0</v>
      </c>
    </row>
    <row r="210" spans="1:7" ht="51" hidden="1" x14ac:dyDescent="0.2">
      <c r="A210" s="89">
        <v>0</v>
      </c>
      <c r="B210" s="85" t="s">
        <v>54</v>
      </c>
      <c r="C210" s="108">
        <v>1101</v>
      </c>
      <c r="D210" s="109" t="s">
        <v>33</v>
      </c>
      <c r="E210" s="110">
        <v>0</v>
      </c>
      <c r="F210" s="111">
        <v>0</v>
      </c>
      <c r="G210" s="111">
        <v>0</v>
      </c>
    </row>
    <row r="211" spans="1:7" ht="18" customHeight="1" x14ac:dyDescent="0.2">
      <c r="A211" s="89">
        <v>0</v>
      </c>
      <c r="B211" s="85" t="s">
        <v>47</v>
      </c>
      <c r="C211" s="108">
        <v>1101</v>
      </c>
      <c r="D211" s="109">
        <v>3400000000</v>
      </c>
      <c r="E211" s="110">
        <v>500</v>
      </c>
      <c r="F211" s="111">
        <f>F212</f>
        <v>40.914000000000001</v>
      </c>
      <c r="G211" s="111">
        <v>0</v>
      </c>
    </row>
    <row r="212" spans="1:7" x14ac:dyDescent="0.2">
      <c r="A212" s="89">
        <v>0</v>
      </c>
      <c r="B212" s="85" t="s">
        <v>48</v>
      </c>
      <c r="C212" s="108">
        <v>1101</v>
      </c>
      <c r="D212" s="109">
        <v>3400000000</v>
      </c>
      <c r="E212" s="110">
        <v>540</v>
      </c>
      <c r="F212" s="111">
        <v>40.914000000000001</v>
      </c>
      <c r="G212" s="111">
        <v>0</v>
      </c>
    </row>
    <row r="213" spans="1:7" ht="80.25" hidden="1" customHeight="1" x14ac:dyDescent="0.2">
      <c r="A213" s="89"/>
      <c r="B213" s="85" t="s">
        <v>95</v>
      </c>
      <c r="C213" s="108">
        <v>1101</v>
      </c>
      <c r="D213" s="109" t="s">
        <v>96</v>
      </c>
      <c r="E213" s="110"/>
      <c r="F213" s="111" t="e">
        <f>#REF!</f>
        <v>#REF!</v>
      </c>
      <c r="G213" s="111" t="e">
        <f>#REF!</f>
        <v>#REF!</v>
      </c>
    </row>
    <row r="214" spans="1:7" ht="63.75" hidden="1" customHeight="1" x14ac:dyDescent="0.2">
      <c r="A214" s="89"/>
      <c r="B214" s="85" t="s">
        <v>63</v>
      </c>
      <c r="C214" s="108">
        <v>1101</v>
      </c>
      <c r="D214" s="109" t="s">
        <v>110</v>
      </c>
      <c r="E214" s="110"/>
      <c r="F214" s="111" t="e">
        <f>#REF!</f>
        <v>#REF!</v>
      </c>
      <c r="G214" s="111" t="e">
        <f>#REF!</f>
        <v>#REF!</v>
      </c>
    </row>
    <row r="215" spans="1:7" ht="0.75" hidden="1" customHeight="1" x14ac:dyDescent="0.2">
      <c r="A215" s="89"/>
      <c r="B215" s="85" t="s">
        <v>50</v>
      </c>
      <c r="C215" s="108">
        <v>104</v>
      </c>
      <c r="D215" s="109">
        <v>9000000000</v>
      </c>
      <c r="E215" s="110"/>
      <c r="F215" s="111">
        <f t="shared" ref="F215:G217" si="8">F216</f>
        <v>0</v>
      </c>
      <c r="G215" s="111">
        <f t="shared" si="8"/>
        <v>0</v>
      </c>
    </row>
    <row r="216" spans="1:7" ht="85.5" hidden="1" customHeight="1" x14ac:dyDescent="0.2">
      <c r="A216" s="89"/>
      <c r="B216" s="85" t="s">
        <v>146</v>
      </c>
      <c r="C216" s="108">
        <v>104</v>
      </c>
      <c r="D216" s="109">
        <v>9010000000</v>
      </c>
      <c r="E216" s="110"/>
      <c r="F216" s="111">
        <f t="shared" si="8"/>
        <v>0</v>
      </c>
      <c r="G216" s="111">
        <f t="shared" si="8"/>
        <v>0</v>
      </c>
    </row>
    <row r="217" spans="1:7" ht="65.25" hidden="1" customHeight="1" x14ac:dyDescent="0.2">
      <c r="A217" s="89"/>
      <c r="B217" s="85" t="s">
        <v>39</v>
      </c>
      <c r="C217" s="108">
        <v>104</v>
      </c>
      <c r="D217" s="109">
        <v>9010000000</v>
      </c>
      <c r="E217" s="110">
        <v>100</v>
      </c>
      <c r="F217" s="111">
        <f t="shared" si="8"/>
        <v>0</v>
      </c>
      <c r="G217" s="111">
        <f t="shared" si="8"/>
        <v>0</v>
      </c>
    </row>
    <row r="218" spans="1:7" ht="31.5" hidden="1" customHeight="1" x14ac:dyDescent="0.2">
      <c r="A218" s="89"/>
      <c r="B218" s="85" t="s">
        <v>40</v>
      </c>
      <c r="C218" s="108">
        <v>104</v>
      </c>
      <c r="D218" s="109">
        <v>9010000000</v>
      </c>
      <c r="E218" s="110">
        <v>120</v>
      </c>
      <c r="F218" s="111"/>
      <c r="G218" s="111"/>
    </row>
    <row r="219" spans="1:7" ht="51" hidden="1" x14ac:dyDescent="0.2">
      <c r="A219" s="89">
        <v>0</v>
      </c>
      <c r="B219" s="85" t="s">
        <v>54</v>
      </c>
      <c r="C219" s="108">
        <v>1202</v>
      </c>
      <c r="D219" s="109" t="s">
        <v>34</v>
      </c>
      <c r="E219" s="110">
        <v>0</v>
      </c>
      <c r="F219" s="111">
        <v>0</v>
      </c>
      <c r="G219" s="111">
        <v>0</v>
      </c>
    </row>
    <row r="220" spans="1:7" ht="12.75" customHeight="1" x14ac:dyDescent="0.2">
      <c r="A220" s="225" t="s">
        <v>8</v>
      </c>
      <c r="B220" s="226"/>
      <c r="C220" s="226"/>
      <c r="D220" s="226"/>
      <c r="E220" s="227"/>
      <c r="F220" s="107">
        <f>F14</f>
        <v>11406.514999999999</v>
      </c>
      <c r="G220" s="107">
        <f>G14</f>
        <v>1036.557</v>
      </c>
    </row>
    <row r="221" spans="1:7" hidden="1" x14ac:dyDescent="0.2">
      <c r="A221" s="89">
        <v>0</v>
      </c>
      <c r="B221" s="85" t="s">
        <v>77</v>
      </c>
      <c r="C221" s="108">
        <v>0</v>
      </c>
      <c r="D221" s="109">
        <v>0</v>
      </c>
      <c r="E221" s="110">
        <v>0</v>
      </c>
      <c r="F221" s="111">
        <v>0</v>
      </c>
      <c r="G221" s="111">
        <v>0</v>
      </c>
    </row>
    <row r="222" spans="1:7" hidden="1" x14ac:dyDescent="0.2">
      <c r="A222" s="89">
        <v>0</v>
      </c>
      <c r="B222" s="85" t="s">
        <v>77</v>
      </c>
      <c r="C222" s="108">
        <v>0</v>
      </c>
      <c r="D222" s="109">
        <v>0</v>
      </c>
      <c r="E222" s="110">
        <v>0</v>
      </c>
      <c r="F222" s="111">
        <v>0</v>
      </c>
      <c r="G222" s="111">
        <v>0</v>
      </c>
    </row>
    <row r="223" spans="1:7" hidden="1" x14ac:dyDescent="0.2">
      <c r="A223" s="89">
        <v>0</v>
      </c>
      <c r="B223" s="85" t="s">
        <v>77</v>
      </c>
      <c r="C223" s="108">
        <v>0</v>
      </c>
      <c r="D223" s="109">
        <v>0</v>
      </c>
      <c r="E223" s="110">
        <v>0</v>
      </c>
      <c r="F223" s="111">
        <v>0</v>
      </c>
      <c r="G223" s="111">
        <v>0</v>
      </c>
    </row>
    <row r="224" spans="1:7" hidden="1" x14ac:dyDescent="0.2">
      <c r="A224" s="89">
        <v>0</v>
      </c>
      <c r="B224" s="85" t="s">
        <v>77</v>
      </c>
      <c r="C224" s="108">
        <v>0</v>
      </c>
      <c r="D224" s="109">
        <v>0</v>
      </c>
      <c r="E224" s="110">
        <v>0</v>
      </c>
      <c r="F224" s="111">
        <v>0</v>
      </c>
      <c r="G224" s="111">
        <v>0</v>
      </c>
    </row>
    <row r="225" spans="1:7" hidden="1" x14ac:dyDescent="0.2">
      <c r="A225" s="89">
        <v>0</v>
      </c>
      <c r="B225" s="85" t="s">
        <v>77</v>
      </c>
      <c r="C225" s="108">
        <v>0</v>
      </c>
      <c r="D225" s="109">
        <v>0</v>
      </c>
      <c r="E225" s="110">
        <v>0</v>
      </c>
      <c r="F225" s="111">
        <v>0</v>
      </c>
      <c r="G225" s="111">
        <v>0</v>
      </c>
    </row>
    <row r="226" spans="1:7" hidden="1" x14ac:dyDescent="0.2">
      <c r="A226" s="89">
        <v>0</v>
      </c>
      <c r="B226" s="85" t="s">
        <v>77</v>
      </c>
      <c r="C226" s="108">
        <v>0</v>
      </c>
      <c r="D226" s="109">
        <v>0</v>
      </c>
      <c r="E226" s="110">
        <v>0</v>
      </c>
      <c r="F226" s="111">
        <v>0</v>
      </c>
      <c r="G226" s="111">
        <v>0</v>
      </c>
    </row>
    <row r="227" spans="1:7" hidden="1" x14ac:dyDescent="0.2">
      <c r="A227" s="89">
        <v>0</v>
      </c>
      <c r="B227" s="85" t="s">
        <v>77</v>
      </c>
      <c r="C227" s="108">
        <v>0</v>
      </c>
      <c r="D227" s="109">
        <v>0</v>
      </c>
      <c r="E227" s="110">
        <v>0</v>
      </c>
      <c r="F227" s="111">
        <v>0</v>
      </c>
      <c r="G227" s="111">
        <v>0</v>
      </c>
    </row>
    <row r="228" spans="1:7" hidden="1" x14ac:dyDescent="0.2">
      <c r="A228" s="89">
        <v>0</v>
      </c>
      <c r="B228" s="85" t="s">
        <v>77</v>
      </c>
      <c r="C228" s="108">
        <v>0</v>
      </c>
      <c r="D228" s="109">
        <v>0</v>
      </c>
      <c r="E228" s="110">
        <v>0</v>
      </c>
      <c r="F228" s="111">
        <v>0</v>
      </c>
      <c r="G228" s="111">
        <v>0</v>
      </c>
    </row>
    <row r="229" spans="1:7" hidden="1" x14ac:dyDescent="0.2">
      <c r="A229" s="89">
        <v>0</v>
      </c>
      <c r="B229" s="85" t="s">
        <v>77</v>
      </c>
      <c r="C229" s="108">
        <v>0</v>
      </c>
      <c r="D229" s="109">
        <v>0</v>
      </c>
      <c r="E229" s="110">
        <v>0</v>
      </c>
      <c r="F229" s="111">
        <v>0</v>
      </c>
      <c r="G229" s="111">
        <v>0</v>
      </c>
    </row>
    <row r="230" spans="1:7" hidden="1" x14ac:dyDescent="0.2">
      <c r="A230" s="89">
        <v>0</v>
      </c>
      <c r="B230" s="85" t="s">
        <v>77</v>
      </c>
      <c r="C230" s="108">
        <v>0</v>
      </c>
      <c r="D230" s="109">
        <v>0</v>
      </c>
      <c r="E230" s="110">
        <v>0</v>
      </c>
      <c r="F230" s="111">
        <v>0</v>
      </c>
      <c r="G230" s="111">
        <v>0</v>
      </c>
    </row>
    <row r="232" spans="1:7" x14ac:dyDescent="0.2">
      <c r="F232" s="121"/>
      <c r="G232" s="121"/>
    </row>
    <row r="233" spans="1:7" x14ac:dyDescent="0.2">
      <c r="F233" s="121"/>
      <c r="G233" s="121"/>
    </row>
  </sheetData>
  <dataConsolidate link="1"/>
  <mergeCells count="13">
    <mergeCell ref="A8:G8"/>
    <mergeCell ref="F10:G11"/>
    <mergeCell ref="A220:E220"/>
    <mergeCell ref="A10:A12"/>
    <mergeCell ref="B10:B12"/>
    <mergeCell ref="C10:C12"/>
    <mergeCell ref="D10:D12"/>
    <mergeCell ref="E10:E12"/>
    <mergeCell ref="A1:G1"/>
    <mergeCell ref="A2:G2"/>
    <mergeCell ref="A3:G3"/>
    <mergeCell ref="A4:G4"/>
    <mergeCell ref="A5:G5"/>
  </mergeCells>
  <pageMargins left="0.47244094488188981" right="0.19685039370078741" top="0.19685039370078741" bottom="0.23622047244094491" header="0.31496062992125984" footer="0.23622047244094491"/>
  <pageSetup paperSize="9" scale="97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025" r:id="rId4" name="ToggleButton1">
          <controlPr defaultSize="0" print="0" autoLine="0" r:id="rId5">
            <anchor moveWithCells="1">
              <from>
                <xdr:col>26</xdr:col>
                <xdr:colOff>457200</xdr:colOff>
                <xdr:row>0</xdr:row>
                <xdr:rowOff>38100</xdr:rowOff>
              </from>
              <to>
                <xdr:col>32</xdr:col>
                <xdr:colOff>57150</xdr:colOff>
                <xdr:row>2</xdr:row>
                <xdr:rowOff>57150</xdr:rowOff>
              </to>
            </anchor>
          </controlPr>
        </control>
      </mc:Choice>
      <mc:Fallback>
        <control shapeId="1025" r:id="rId4" name="ToggleButton1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/>
  <dimension ref="A1:K118"/>
  <sheetViews>
    <sheetView showZeros="0" view="pageBreakPreview" topLeftCell="A11" zoomScaleNormal="100" zoomScaleSheetLayoutView="100" workbookViewId="0">
      <selection activeCell="C12" sqref="C12"/>
    </sheetView>
  </sheetViews>
  <sheetFormatPr defaultColWidth="9.140625" defaultRowHeight="12.75" x14ac:dyDescent="0.2"/>
  <cols>
    <col min="1" max="1" width="6.140625" style="44" bestFit="1" customWidth="1"/>
    <col min="2" max="2" width="61.42578125" style="86" customWidth="1"/>
    <col min="3" max="3" width="13.5703125" style="45" customWidth="1"/>
    <col min="4" max="4" width="12.7109375" style="46" customWidth="1"/>
    <col min="5" max="16384" width="9.140625" style="6"/>
  </cols>
  <sheetData>
    <row r="1" spans="1:9" s="1" customFormat="1" ht="14.25" x14ac:dyDescent="0.2">
      <c r="A1" s="28"/>
      <c r="B1" s="78"/>
      <c r="C1" s="29"/>
      <c r="D1" s="30" t="s">
        <v>150</v>
      </c>
    </row>
    <row r="2" spans="1:9" s="1" customFormat="1" ht="14.25" x14ac:dyDescent="0.2">
      <c r="A2" s="28"/>
      <c r="B2" s="78"/>
      <c r="C2" s="29"/>
      <c r="D2" s="30" t="s">
        <v>149</v>
      </c>
    </row>
    <row r="3" spans="1:9" s="1" customFormat="1" ht="14.25" x14ac:dyDescent="0.2">
      <c r="A3" s="28"/>
      <c r="B3" s="78"/>
      <c r="C3" s="29"/>
      <c r="D3" s="30" t="s">
        <v>157</v>
      </c>
    </row>
    <row r="4" spans="1:9" s="1" customFormat="1" ht="14.25" x14ac:dyDescent="0.2">
      <c r="A4" s="28"/>
      <c r="B4" s="78"/>
      <c r="C4" s="29"/>
      <c r="D4" s="30" t="s">
        <v>158</v>
      </c>
    </row>
    <row r="5" spans="1:9" s="1" customFormat="1" ht="14.25" x14ac:dyDescent="0.2">
      <c r="A5" s="28"/>
      <c r="B5" s="78"/>
      <c r="C5" s="29"/>
      <c r="D5" s="30" t="s">
        <v>287</v>
      </c>
    </row>
    <row r="6" spans="1:9" s="1" customFormat="1" ht="14.25" x14ac:dyDescent="0.2">
      <c r="A6" s="28"/>
      <c r="B6" s="78"/>
      <c r="C6" s="29"/>
      <c r="D6" s="30"/>
    </row>
    <row r="7" spans="1:9" s="1" customFormat="1" ht="11.25" hidden="1" customHeight="1" x14ac:dyDescent="0.2">
      <c r="A7" s="47" t="s">
        <v>80</v>
      </c>
      <c r="B7" s="79" t="s">
        <v>9</v>
      </c>
      <c r="C7" s="31">
        <v>0</v>
      </c>
      <c r="D7" s="31">
        <v>0</v>
      </c>
    </row>
    <row r="8" spans="1:9" s="1" customFormat="1" ht="42" customHeight="1" x14ac:dyDescent="0.2">
      <c r="A8" s="233" t="s">
        <v>294</v>
      </c>
      <c r="B8" s="233"/>
      <c r="C8" s="233"/>
      <c r="D8" s="233"/>
    </row>
    <row r="9" spans="1:9" s="1" customFormat="1" ht="3.75" customHeight="1" x14ac:dyDescent="0.2">
      <c r="A9" s="32"/>
      <c r="B9" s="80"/>
      <c r="C9" s="33"/>
      <c r="D9" s="32"/>
    </row>
    <row r="10" spans="1:9" s="1" customFormat="1" ht="14.25" x14ac:dyDescent="0.2">
      <c r="A10" s="234" t="s">
        <v>3</v>
      </c>
      <c r="B10" s="235" t="s">
        <v>148</v>
      </c>
      <c r="C10" s="236" t="s">
        <v>147</v>
      </c>
      <c r="D10" s="237"/>
    </row>
    <row r="11" spans="1:9" s="4" customFormat="1" ht="6.6" customHeight="1" x14ac:dyDescent="0.2">
      <c r="A11" s="234"/>
      <c r="B11" s="235"/>
      <c r="C11" s="238"/>
      <c r="D11" s="239"/>
    </row>
    <row r="12" spans="1:9" s="1" customFormat="1" ht="109.5" customHeight="1" x14ac:dyDescent="0.2">
      <c r="A12" s="234"/>
      <c r="B12" s="235"/>
      <c r="C12" s="34" t="s">
        <v>6</v>
      </c>
      <c r="D12" s="34" t="s">
        <v>277</v>
      </c>
    </row>
    <row r="13" spans="1:9" s="1" customFormat="1" ht="14.25" hidden="1" x14ac:dyDescent="0.2">
      <c r="A13" s="47"/>
      <c r="B13" s="81"/>
      <c r="C13" s="34"/>
      <c r="D13" s="34"/>
    </row>
    <row r="14" spans="1:9" customFormat="1" ht="25.5" customHeight="1" x14ac:dyDescent="0.2">
      <c r="A14" s="35" t="s">
        <v>11</v>
      </c>
      <c r="B14" s="82" t="s">
        <v>35</v>
      </c>
      <c r="C14" s="37">
        <f>C15+C16+C17+C24+C25</f>
        <v>1952.0730000000001</v>
      </c>
      <c r="D14" s="37">
        <f>D15+D16+D17+D24+D25</f>
        <v>0</v>
      </c>
      <c r="E14" s="5"/>
    </row>
    <row r="15" spans="1:9" s="1" customFormat="1" ht="25.5" x14ac:dyDescent="0.2">
      <c r="A15" s="39">
        <v>102</v>
      </c>
      <c r="B15" s="83" t="s">
        <v>72</v>
      </c>
      <c r="C15" s="40">
        <f>'Ведом прил 4'!F15</f>
        <v>859.80499999999995</v>
      </c>
      <c r="D15" s="40">
        <f>'Ведом прил 4'!G19</f>
        <v>0</v>
      </c>
      <c r="E15" s="5"/>
      <c r="F15" s="53"/>
      <c r="G15" s="53"/>
      <c r="H15" s="53"/>
      <c r="I15" s="53"/>
    </row>
    <row r="16" spans="1:9" s="53" customFormat="1" ht="37.5" customHeight="1" x14ac:dyDescent="0.2">
      <c r="A16" s="39">
        <v>104</v>
      </c>
      <c r="B16" s="83" t="s">
        <v>36</v>
      </c>
      <c r="C16" s="40">
        <f>'Ведом прил 4'!F19</f>
        <v>1005.004</v>
      </c>
      <c r="D16" s="40"/>
      <c r="E16" s="5"/>
    </row>
    <row r="17" spans="1:5" s="53" customFormat="1" ht="25.5" x14ac:dyDescent="0.2">
      <c r="A17" s="39">
        <v>106</v>
      </c>
      <c r="B17" s="83" t="s">
        <v>45</v>
      </c>
      <c r="C17" s="40">
        <f>'Ведом прил 4'!F35</f>
        <v>35.826000000000001</v>
      </c>
      <c r="D17" s="40">
        <f>'Ведом прил 4'!G35</f>
        <v>0</v>
      </c>
      <c r="E17" s="5"/>
    </row>
    <row r="18" spans="1:5" s="53" customFormat="1" hidden="1" x14ac:dyDescent="0.2">
      <c r="A18" s="39">
        <v>107</v>
      </c>
      <c r="B18" s="83" t="s">
        <v>108</v>
      </c>
      <c r="C18" s="40" t="e">
        <f>C19</f>
        <v>#REF!</v>
      </c>
      <c r="D18" s="40"/>
      <c r="E18" s="5"/>
    </row>
    <row r="19" spans="1:5" s="53" customFormat="1" hidden="1" x14ac:dyDescent="0.2">
      <c r="A19" s="39">
        <v>107</v>
      </c>
      <c r="B19" s="83" t="s">
        <v>50</v>
      </c>
      <c r="C19" s="40" t="e">
        <f>C22</f>
        <v>#REF!</v>
      </c>
      <c r="D19" s="40"/>
      <c r="E19" s="5"/>
    </row>
    <row r="20" spans="1:5" s="53" customFormat="1" hidden="1" x14ac:dyDescent="0.2">
      <c r="A20" s="39">
        <v>107</v>
      </c>
      <c r="B20" s="83" t="s">
        <v>49</v>
      </c>
      <c r="C20" s="40" t="e">
        <f>C21</f>
        <v>#REF!</v>
      </c>
      <c r="D20" s="40"/>
      <c r="E20" s="5"/>
    </row>
    <row r="21" spans="1:5" s="53" customFormat="1" ht="25.5" hidden="1" x14ac:dyDescent="0.2">
      <c r="A21" s="39">
        <v>107</v>
      </c>
      <c r="B21" s="83" t="s">
        <v>111</v>
      </c>
      <c r="C21" s="40" t="e">
        <f>C22</f>
        <v>#REF!</v>
      </c>
      <c r="D21" s="40"/>
      <c r="E21" s="5"/>
    </row>
    <row r="22" spans="1:5" s="53" customFormat="1" hidden="1" x14ac:dyDescent="0.2">
      <c r="A22" s="39">
        <v>107</v>
      </c>
      <c r="B22" s="83" t="s">
        <v>43</v>
      </c>
      <c r="C22" s="40" t="e">
        <f>C23</f>
        <v>#REF!</v>
      </c>
      <c r="D22" s="40"/>
      <c r="E22" s="5"/>
    </row>
    <row r="23" spans="1:5" s="53" customFormat="1" hidden="1" x14ac:dyDescent="0.2">
      <c r="A23" s="39">
        <v>107</v>
      </c>
      <c r="B23" s="83" t="s">
        <v>109</v>
      </c>
      <c r="C23" s="40" t="e">
        <f>'Ведом прил 4'!#REF!</f>
        <v>#REF!</v>
      </c>
      <c r="D23" s="40"/>
      <c r="E23" s="5"/>
    </row>
    <row r="24" spans="1:5" s="53" customFormat="1" x14ac:dyDescent="0.2">
      <c r="A24" s="39">
        <v>111</v>
      </c>
      <c r="B24" s="83" t="s">
        <v>73</v>
      </c>
      <c r="C24" s="40">
        <f>'Ведом прил 4'!F43</f>
        <v>0.438</v>
      </c>
      <c r="D24" s="40">
        <f>'Ведом прил 4'!G43</f>
        <v>0</v>
      </c>
      <c r="E24" s="5"/>
    </row>
    <row r="25" spans="1:5" s="53" customFormat="1" x14ac:dyDescent="0.2">
      <c r="A25" s="39">
        <v>113</v>
      </c>
      <c r="B25" s="83" t="s">
        <v>51</v>
      </c>
      <c r="C25" s="40">
        <f>'Ведом прил 4'!F48</f>
        <v>51</v>
      </c>
      <c r="D25" s="40">
        <f>'Ведом прил 4'!G48</f>
        <v>0</v>
      </c>
      <c r="E25" s="5"/>
    </row>
    <row r="26" spans="1:5" hidden="1" x14ac:dyDescent="0.2">
      <c r="A26" s="39">
        <v>113</v>
      </c>
      <c r="B26" s="83" t="s">
        <v>50</v>
      </c>
      <c r="C26" s="40" t="e">
        <f>C27+C31</f>
        <v>#REF!</v>
      </c>
      <c r="D26" s="40">
        <f>D27+D31</f>
        <v>0</v>
      </c>
      <c r="E26" s="5"/>
    </row>
    <row r="27" spans="1:5" hidden="1" x14ac:dyDescent="0.2">
      <c r="A27" s="39">
        <v>113</v>
      </c>
      <c r="B27" s="83" t="s">
        <v>53</v>
      </c>
      <c r="C27" s="40" t="e">
        <f>C28</f>
        <v>#REF!</v>
      </c>
      <c r="D27" s="40"/>
      <c r="E27" s="5"/>
    </row>
    <row r="28" spans="1:5" ht="25.5" hidden="1" x14ac:dyDescent="0.2">
      <c r="A28" s="39">
        <v>113</v>
      </c>
      <c r="B28" s="83" t="s">
        <v>76</v>
      </c>
      <c r="C28" s="40" t="e">
        <f>C29</f>
        <v>#REF!</v>
      </c>
      <c r="D28" s="40"/>
      <c r="E28" s="5"/>
    </row>
    <row r="29" spans="1:5" ht="25.5" hidden="1" x14ac:dyDescent="0.2">
      <c r="A29" s="39">
        <v>113</v>
      </c>
      <c r="B29" s="83" t="s">
        <v>41</v>
      </c>
      <c r="C29" s="40" t="e">
        <f>C30</f>
        <v>#REF!</v>
      </c>
      <c r="D29" s="40"/>
      <c r="E29" s="5"/>
    </row>
    <row r="30" spans="1:5" ht="25.5" hidden="1" x14ac:dyDescent="0.2">
      <c r="A30" s="39">
        <v>113</v>
      </c>
      <c r="B30" s="83" t="s">
        <v>42</v>
      </c>
      <c r="C30" s="40" t="e">
        <f>'Ведом прил 4'!F60+'Ведом прил 4'!#REF!</f>
        <v>#REF!</v>
      </c>
      <c r="D30" s="40"/>
      <c r="E30" s="5"/>
    </row>
    <row r="31" spans="1:5" hidden="1" x14ac:dyDescent="0.2">
      <c r="A31" s="39">
        <v>113</v>
      </c>
      <c r="B31" s="83" t="s">
        <v>49</v>
      </c>
      <c r="C31" s="40" t="e">
        <f>C32</f>
        <v>#REF!</v>
      </c>
      <c r="D31" s="40">
        <f>D32</f>
        <v>0</v>
      </c>
      <c r="E31" s="5"/>
    </row>
    <row r="32" spans="1:5" hidden="1" x14ac:dyDescent="0.2">
      <c r="A32" s="39">
        <v>113</v>
      </c>
      <c r="B32" s="83" t="s">
        <v>43</v>
      </c>
      <c r="C32" s="40" t="e">
        <f>C33</f>
        <v>#REF!</v>
      </c>
      <c r="D32" s="40">
        <f>D33</f>
        <v>0</v>
      </c>
      <c r="E32" s="5"/>
    </row>
    <row r="33" spans="1:5" hidden="1" x14ac:dyDescent="0.2">
      <c r="A33" s="39">
        <v>113</v>
      </c>
      <c r="B33" s="83" t="s">
        <v>88</v>
      </c>
      <c r="C33" s="40" t="e">
        <f>'Ведом прил 4'!#REF!</f>
        <v>#REF!</v>
      </c>
      <c r="D33" s="40"/>
      <c r="E33" s="5"/>
    </row>
    <row r="34" spans="1:5" x14ac:dyDescent="0.2">
      <c r="A34" s="35">
        <v>200</v>
      </c>
      <c r="B34" s="82" t="s">
        <v>153</v>
      </c>
      <c r="C34" s="38">
        <f>C35</f>
        <v>115.07</v>
      </c>
      <c r="D34" s="38">
        <f>D35</f>
        <v>115.07</v>
      </c>
      <c r="E34" s="5"/>
    </row>
    <row r="35" spans="1:5" x14ac:dyDescent="0.2">
      <c r="A35" s="39">
        <v>203</v>
      </c>
      <c r="B35" s="83" t="s">
        <v>151</v>
      </c>
      <c r="C35" s="40">
        <f>'Ведом прил 4'!F61</f>
        <v>115.07</v>
      </c>
      <c r="D35" s="40">
        <f>'Ведом прил 4'!G61</f>
        <v>115.07</v>
      </c>
      <c r="E35" s="5"/>
    </row>
    <row r="36" spans="1:5" ht="26.25" customHeight="1" x14ac:dyDescent="0.2">
      <c r="A36" s="35">
        <v>300</v>
      </c>
      <c r="B36" s="82" t="s">
        <v>154</v>
      </c>
      <c r="C36" s="38">
        <f>C37</f>
        <v>607.64099999999996</v>
      </c>
      <c r="D36" s="38">
        <f>D37</f>
        <v>0</v>
      </c>
      <c r="E36" s="5"/>
    </row>
    <row r="37" spans="1:5" ht="24" customHeight="1" x14ac:dyDescent="0.2">
      <c r="A37" s="39">
        <v>310</v>
      </c>
      <c r="B37" s="83" t="s">
        <v>152</v>
      </c>
      <c r="C37" s="40">
        <f>'Ведом прил 4'!F67</f>
        <v>607.64099999999996</v>
      </c>
      <c r="D37" s="40">
        <f>'Ведом прил 4'!G67</f>
        <v>0</v>
      </c>
      <c r="E37" s="5"/>
    </row>
    <row r="38" spans="1:5" x14ac:dyDescent="0.2">
      <c r="A38" s="35" t="s">
        <v>18</v>
      </c>
      <c r="B38" s="82" t="s">
        <v>57</v>
      </c>
      <c r="C38" s="38">
        <f>C39</f>
        <v>1208.22</v>
      </c>
      <c r="D38" s="38">
        <f>D39</f>
        <v>0</v>
      </c>
      <c r="E38" s="5"/>
    </row>
    <row r="39" spans="1:5" s="53" customFormat="1" x14ac:dyDescent="0.2">
      <c r="A39" s="39">
        <v>409</v>
      </c>
      <c r="B39" s="83" t="s">
        <v>58</v>
      </c>
      <c r="C39" s="40">
        <f>'Ведом прил 4'!F73</f>
        <v>1208.22</v>
      </c>
      <c r="D39" s="40">
        <f>'Ведом прил 4'!G73</f>
        <v>0</v>
      </c>
      <c r="E39" s="5"/>
    </row>
    <row r="40" spans="1:5" x14ac:dyDescent="0.2">
      <c r="A40" s="35" t="s">
        <v>22</v>
      </c>
      <c r="B40" s="82" t="s">
        <v>61</v>
      </c>
      <c r="C40" s="38">
        <f>SUM(C41:C42)</f>
        <v>1459.818</v>
      </c>
      <c r="D40" s="38">
        <f>D42</f>
        <v>0</v>
      </c>
      <c r="E40" s="5"/>
    </row>
    <row r="41" spans="1:5" x14ac:dyDescent="0.2">
      <c r="A41" s="39">
        <v>502</v>
      </c>
      <c r="B41" s="83" t="s">
        <v>198</v>
      </c>
      <c r="C41" s="40">
        <f>SUM('Ведом прил 4'!F84)</f>
        <v>694.14099999999996</v>
      </c>
      <c r="D41" s="38"/>
      <c r="E41" s="5"/>
    </row>
    <row r="42" spans="1:5" s="53" customFormat="1" x14ac:dyDescent="0.2">
      <c r="A42" s="39">
        <v>503</v>
      </c>
      <c r="B42" s="83" t="s">
        <v>86</v>
      </c>
      <c r="C42" s="40">
        <f>'Ведом прил 4'!F89</f>
        <v>765.67700000000002</v>
      </c>
      <c r="D42" s="40">
        <f>'Ведом прил 4'!G89</f>
        <v>0</v>
      </c>
      <c r="E42" s="5"/>
    </row>
    <row r="43" spans="1:5" s="53" customFormat="1" ht="0.75" hidden="1" customHeight="1" x14ac:dyDescent="0.2">
      <c r="A43" s="39">
        <v>503</v>
      </c>
      <c r="B43" s="83" t="s">
        <v>85</v>
      </c>
      <c r="C43" s="40" t="e">
        <f>C44+C48+C52</f>
        <v>#REF!</v>
      </c>
      <c r="D43" s="40" t="e">
        <f>D44+D48+D52</f>
        <v>#REF!</v>
      </c>
      <c r="E43" s="5"/>
    </row>
    <row r="44" spans="1:5" s="53" customFormat="1" ht="51" hidden="1" x14ac:dyDescent="0.2">
      <c r="A44" s="39">
        <v>503</v>
      </c>
      <c r="B44" s="83" t="s">
        <v>67</v>
      </c>
      <c r="C44" s="40" t="e">
        <f t="shared" ref="C44:D46" si="0">C45</f>
        <v>#REF!</v>
      </c>
      <c r="D44" s="40" t="e">
        <f t="shared" si="0"/>
        <v>#REF!</v>
      </c>
      <c r="E44" s="5"/>
    </row>
    <row r="45" spans="1:5" s="53" customFormat="1" ht="51" hidden="1" x14ac:dyDescent="0.2">
      <c r="A45" s="39">
        <v>503</v>
      </c>
      <c r="B45" s="83" t="s">
        <v>84</v>
      </c>
      <c r="C45" s="40" t="e">
        <f t="shared" si="0"/>
        <v>#REF!</v>
      </c>
      <c r="D45" s="40" t="e">
        <f t="shared" si="0"/>
        <v>#REF!</v>
      </c>
      <c r="E45" s="5"/>
    </row>
    <row r="46" spans="1:5" s="53" customFormat="1" ht="25.5" hidden="1" x14ac:dyDescent="0.2">
      <c r="A46" s="39">
        <v>503</v>
      </c>
      <c r="B46" s="83" t="s">
        <v>41</v>
      </c>
      <c r="C46" s="40" t="e">
        <f t="shared" si="0"/>
        <v>#REF!</v>
      </c>
      <c r="D46" s="40" t="e">
        <f t="shared" si="0"/>
        <v>#REF!</v>
      </c>
      <c r="E46" s="5"/>
    </row>
    <row r="47" spans="1:5" s="53" customFormat="1" ht="25.5" hidden="1" x14ac:dyDescent="0.2">
      <c r="A47" s="39">
        <v>503</v>
      </c>
      <c r="B47" s="83" t="s">
        <v>42</v>
      </c>
      <c r="C47" s="40" t="e">
        <f>'Ведом прил 4'!#REF!</f>
        <v>#REF!</v>
      </c>
      <c r="D47" s="40" t="e">
        <f>'Ведом прил 4'!#REF!</f>
        <v>#REF!</v>
      </c>
      <c r="E47" s="5"/>
    </row>
    <row r="48" spans="1:5" s="53" customFormat="1" ht="51" hidden="1" x14ac:dyDescent="0.2">
      <c r="A48" s="39">
        <v>503</v>
      </c>
      <c r="B48" s="83" t="s">
        <v>95</v>
      </c>
      <c r="C48" s="40" t="e">
        <f>C49</f>
        <v>#REF!</v>
      </c>
      <c r="D48" s="40"/>
      <c r="E48" s="5"/>
    </row>
    <row r="49" spans="1:5" s="53" customFormat="1" ht="63.75" hidden="1" x14ac:dyDescent="0.2">
      <c r="A49" s="39">
        <v>503</v>
      </c>
      <c r="B49" s="83" t="s">
        <v>113</v>
      </c>
      <c r="C49" s="40" t="e">
        <f>C50</f>
        <v>#REF!</v>
      </c>
      <c r="D49" s="40"/>
      <c r="E49" s="5"/>
    </row>
    <row r="50" spans="1:5" s="53" customFormat="1" ht="25.5" hidden="1" x14ac:dyDescent="0.2">
      <c r="A50" s="39">
        <v>503</v>
      </c>
      <c r="B50" s="83" t="s">
        <v>41</v>
      </c>
      <c r="C50" s="40" t="e">
        <f>C51</f>
        <v>#REF!</v>
      </c>
      <c r="D50" s="40"/>
      <c r="E50" s="5"/>
    </row>
    <row r="51" spans="1:5" s="53" customFormat="1" ht="25.5" hidden="1" x14ac:dyDescent="0.2">
      <c r="A51" s="39">
        <v>503</v>
      </c>
      <c r="B51" s="83" t="s">
        <v>42</v>
      </c>
      <c r="C51" s="40" t="e">
        <f>'Ведом прил 4'!#REF!</f>
        <v>#REF!</v>
      </c>
      <c r="D51" s="40"/>
      <c r="E51" s="5"/>
    </row>
    <row r="52" spans="1:5" s="53" customFormat="1" ht="38.25" hidden="1" x14ac:dyDescent="0.2">
      <c r="A52" s="39">
        <v>503</v>
      </c>
      <c r="B52" s="83" t="s">
        <v>112</v>
      </c>
      <c r="C52" s="40" t="e">
        <f>C53</f>
        <v>#REF!</v>
      </c>
      <c r="D52" s="40" t="e">
        <f>D53</f>
        <v>#REF!</v>
      </c>
      <c r="E52" s="5"/>
    </row>
    <row r="53" spans="1:5" s="53" customFormat="1" ht="25.5" hidden="1" x14ac:dyDescent="0.2">
      <c r="A53" s="39">
        <v>503</v>
      </c>
      <c r="B53" s="83" t="s">
        <v>41</v>
      </c>
      <c r="C53" s="40" t="e">
        <f>#REF!</f>
        <v>#REF!</v>
      </c>
      <c r="D53" s="40" t="e">
        <f>#REF!</f>
        <v>#REF!</v>
      </c>
      <c r="E53" s="5"/>
    </row>
    <row r="54" spans="1:5" s="54" customFormat="1" hidden="1" x14ac:dyDescent="0.2">
      <c r="A54" s="39">
        <v>503</v>
      </c>
      <c r="B54" s="83" t="s">
        <v>86</v>
      </c>
      <c r="C54" s="40"/>
      <c r="D54" s="40"/>
      <c r="E54" s="48"/>
    </row>
    <row r="55" spans="1:5" hidden="1" x14ac:dyDescent="0.2">
      <c r="A55" s="35">
        <v>600</v>
      </c>
      <c r="B55" s="84" t="s">
        <v>128</v>
      </c>
      <c r="C55" s="38">
        <f>C56+C67</f>
        <v>0</v>
      </c>
      <c r="D55" s="38">
        <f>D56+D67</f>
        <v>0</v>
      </c>
      <c r="E55" s="5"/>
    </row>
    <row r="56" spans="1:5" hidden="1" x14ac:dyDescent="0.2">
      <c r="A56" s="35">
        <v>602</v>
      </c>
      <c r="B56" s="84" t="s">
        <v>129</v>
      </c>
      <c r="C56" s="38">
        <f>C57</f>
        <v>0</v>
      </c>
      <c r="D56" s="38">
        <f>D57</f>
        <v>0</v>
      </c>
      <c r="E56" s="5"/>
    </row>
    <row r="57" spans="1:5" hidden="1" x14ac:dyDescent="0.2">
      <c r="A57" s="39">
        <v>602</v>
      </c>
      <c r="B57" s="83" t="s">
        <v>50</v>
      </c>
      <c r="C57" s="40">
        <f>C58+C63</f>
        <v>0</v>
      </c>
      <c r="D57" s="40">
        <f>D58+D63</f>
        <v>0</v>
      </c>
      <c r="E57" s="5"/>
    </row>
    <row r="58" spans="1:5" ht="25.5" hidden="1" x14ac:dyDescent="0.2">
      <c r="A58" s="39">
        <v>602</v>
      </c>
      <c r="B58" s="83" t="s">
        <v>87</v>
      </c>
      <c r="C58" s="40">
        <f t="shared" ref="C58:D61" si="1">C59</f>
        <v>0</v>
      </c>
      <c r="D58" s="40">
        <f t="shared" si="1"/>
        <v>0</v>
      </c>
      <c r="E58" s="5"/>
    </row>
    <row r="59" spans="1:5" ht="25.5" hidden="1" x14ac:dyDescent="0.2">
      <c r="A59" s="39">
        <v>602</v>
      </c>
      <c r="B59" s="83" t="s">
        <v>120</v>
      </c>
      <c r="C59" s="40">
        <f t="shared" si="1"/>
        <v>0</v>
      </c>
      <c r="D59" s="40">
        <f t="shared" si="1"/>
        <v>0</v>
      </c>
      <c r="E59" s="5"/>
    </row>
    <row r="60" spans="1:5" ht="38.25" hidden="1" x14ac:dyDescent="0.2">
      <c r="A60" s="39">
        <v>602</v>
      </c>
      <c r="B60" s="83" t="s">
        <v>123</v>
      </c>
      <c r="C60" s="40">
        <f t="shared" si="1"/>
        <v>0</v>
      </c>
      <c r="D60" s="40">
        <f t="shared" si="1"/>
        <v>0</v>
      </c>
      <c r="E60" s="5"/>
    </row>
    <row r="61" spans="1:5" ht="25.5" hidden="1" x14ac:dyDescent="0.2">
      <c r="A61" s="39">
        <v>602</v>
      </c>
      <c r="B61" s="83" t="s">
        <v>41</v>
      </c>
      <c r="C61" s="40">
        <f t="shared" si="1"/>
        <v>0</v>
      </c>
      <c r="D61" s="40">
        <f t="shared" si="1"/>
        <v>0</v>
      </c>
      <c r="E61" s="5"/>
    </row>
    <row r="62" spans="1:5" ht="25.5" hidden="1" x14ac:dyDescent="0.2">
      <c r="A62" s="39">
        <v>602</v>
      </c>
      <c r="B62" s="83" t="s">
        <v>42</v>
      </c>
      <c r="C62" s="40">
        <f>'Ведом прил 4'!F109</f>
        <v>0</v>
      </c>
      <c r="D62" s="40">
        <f>'Ведом прил 4'!G109</f>
        <v>0</v>
      </c>
      <c r="E62" s="5"/>
    </row>
    <row r="63" spans="1:5" ht="76.5" hidden="1" x14ac:dyDescent="0.2">
      <c r="A63" s="39">
        <v>602</v>
      </c>
      <c r="B63" s="83" t="s">
        <v>60</v>
      </c>
      <c r="C63" s="40">
        <f>C64</f>
        <v>0</v>
      </c>
      <c r="D63" s="40"/>
      <c r="E63" s="5"/>
    </row>
    <row r="64" spans="1:5" ht="25.5" hidden="1" x14ac:dyDescent="0.2">
      <c r="A64" s="39">
        <v>602</v>
      </c>
      <c r="B64" s="83" t="s">
        <v>124</v>
      </c>
      <c r="C64" s="40">
        <f>C65</f>
        <v>0</v>
      </c>
      <c r="D64" s="40"/>
      <c r="E64" s="5"/>
    </row>
    <row r="65" spans="1:5" ht="25.5" hidden="1" x14ac:dyDescent="0.2">
      <c r="A65" s="39">
        <v>602</v>
      </c>
      <c r="B65" s="83" t="s">
        <v>41</v>
      </c>
      <c r="C65" s="40">
        <f>C66</f>
        <v>0</v>
      </c>
      <c r="D65" s="40"/>
      <c r="E65" s="5"/>
    </row>
    <row r="66" spans="1:5" ht="25.5" hidden="1" x14ac:dyDescent="0.2">
      <c r="A66" s="39">
        <v>602</v>
      </c>
      <c r="B66" s="83" t="s">
        <v>42</v>
      </c>
      <c r="C66" s="40">
        <f>'Ведом прил 4'!F113</f>
        <v>0</v>
      </c>
      <c r="D66" s="40"/>
      <c r="E66" s="5"/>
    </row>
    <row r="67" spans="1:5" s="53" customFormat="1" hidden="1" x14ac:dyDescent="0.2">
      <c r="A67" s="39">
        <v>605</v>
      </c>
      <c r="B67" s="83" t="s">
        <v>134</v>
      </c>
      <c r="C67" s="40">
        <f>'Ведом прил 4'!F114</f>
        <v>0</v>
      </c>
      <c r="D67" s="40">
        <f>'Ведом прил 4'!G114</f>
        <v>0</v>
      </c>
      <c r="E67" s="5"/>
    </row>
    <row r="68" spans="1:5" x14ac:dyDescent="0.2">
      <c r="A68" s="35" t="s">
        <v>14</v>
      </c>
      <c r="B68" s="82" t="s">
        <v>46</v>
      </c>
      <c r="C68" s="38">
        <f>C69+C70</f>
        <v>935.31899999999996</v>
      </c>
      <c r="D68" s="38">
        <f>D69</f>
        <v>921.48699999999997</v>
      </c>
      <c r="E68" s="5"/>
    </row>
    <row r="69" spans="1:5" x14ac:dyDescent="0.2">
      <c r="A69" s="39">
        <v>702</v>
      </c>
      <c r="B69" s="83" t="s">
        <v>161</v>
      </c>
      <c r="C69" s="40">
        <f>'Ведом прил 4'!F122</f>
        <v>921.48699999999997</v>
      </c>
      <c r="D69" s="40">
        <f>'Ведом прил 4'!G122</f>
        <v>921.48699999999997</v>
      </c>
      <c r="E69" s="5"/>
    </row>
    <row r="70" spans="1:5" s="53" customFormat="1" ht="14.25" customHeight="1" x14ac:dyDescent="0.2">
      <c r="A70" s="39">
        <v>707</v>
      </c>
      <c r="B70" s="83" t="s">
        <v>82</v>
      </c>
      <c r="C70" s="40">
        <f>'Ведом прил 4'!F128</f>
        <v>13.832000000000001</v>
      </c>
      <c r="D70" s="40">
        <f>'Ведом прил 4'!G128</f>
        <v>0</v>
      </c>
      <c r="E70" s="5"/>
    </row>
    <row r="71" spans="1:5" x14ac:dyDescent="0.2">
      <c r="A71" s="35" t="s">
        <v>26</v>
      </c>
      <c r="B71" s="82" t="s">
        <v>65</v>
      </c>
      <c r="C71" s="38">
        <f>C72</f>
        <v>4937.46</v>
      </c>
      <c r="D71" s="38">
        <f>D72</f>
        <v>0</v>
      </c>
      <c r="E71" s="5"/>
    </row>
    <row r="72" spans="1:5" s="53" customFormat="1" ht="12.75" customHeight="1" x14ac:dyDescent="0.2">
      <c r="A72" s="39">
        <v>801</v>
      </c>
      <c r="B72" s="83" t="s">
        <v>66</v>
      </c>
      <c r="C72" s="40">
        <f>'Ведом прил 4'!F144</f>
        <v>4937.46</v>
      </c>
      <c r="D72" s="40">
        <f>'Ведом прил 4'!G144</f>
        <v>0</v>
      </c>
      <c r="E72" s="5"/>
    </row>
    <row r="73" spans="1:5" ht="12.75" customHeight="1" x14ac:dyDescent="0.2">
      <c r="A73" s="196">
        <v>1000</v>
      </c>
      <c r="B73" s="82" t="s">
        <v>283</v>
      </c>
      <c r="C73" s="38">
        <f t="shared" ref="C73:D75" si="2">C74</f>
        <v>150</v>
      </c>
      <c r="D73" s="40">
        <f t="shared" si="2"/>
        <v>0</v>
      </c>
      <c r="E73" s="5"/>
    </row>
    <row r="74" spans="1:5" ht="15" customHeight="1" x14ac:dyDescent="0.2">
      <c r="A74" s="52">
        <v>1003</v>
      </c>
      <c r="B74" s="51" t="s">
        <v>280</v>
      </c>
      <c r="C74" s="40">
        <f t="shared" si="2"/>
        <v>150</v>
      </c>
      <c r="D74" s="40">
        <f t="shared" si="2"/>
        <v>0</v>
      </c>
      <c r="E74" s="5"/>
    </row>
    <row r="75" spans="1:5" ht="18.75" hidden="1" customHeight="1" x14ac:dyDescent="0.2">
      <c r="A75" s="52">
        <v>1006</v>
      </c>
      <c r="B75" s="83" t="str">
        <f>'Ведом прил 4'!B198</f>
        <v>Социальное обеспечение  и иные выплаты населению</v>
      </c>
      <c r="C75" s="40">
        <f t="shared" si="2"/>
        <v>150</v>
      </c>
      <c r="D75" s="40">
        <f t="shared" si="2"/>
        <v>0</v>
      </c>
      <c r="E75" s="5"/>
    </row>
    <row r="76" spans="1:5" ht="20.25" hidden="1" customHeight="1" x14ac:dyDescent="0.2">
      <c r="A76" s="52">
        <f>'Ведом прил 4'!C199</f>
        <v>1003</v>
      </c>
      <c r="B76" s="83" t="str">
        <f>'Ведом прил 4'!B199</f>
        <v>Социальные выплаты гражданам, кроме публичных нормативных социальных выплат</v>
      </c>
      <c r="C76" s="40">
        <f>'Ведом прил 4'!F199</f>
        <v>150</v>
      </c>
      <c r="D76" s="40">
        <f>'Ведом прил 4'!G199</f>
        <v>0</v>
      </c>
      <c r="E76" s="5"/>
    </row>
    <row r="77" spans="1:5" ht="15.75" hidden="1" customHeight="1" x14ac:dyDescent="0.2">
      <c r="A77" s="52">
        <v>1006</v>
      </c>
      <c r="B77" s="83" t="s">
        <v>60</v>
      </c>
      <c r="C77" s="40">
        <f>C78</f>
        <v>0</v>
      </c>
      <c r="D77" s="40"/>
      <c r="E77" s="5"/>
    </row>
    <row r="78" spans="1:5" ht="15.75" hidden="1" customHeight="1" x14ac:dyDescent="0.2">
      <c r="A78" s="52">
        <v>1006</v>
      </c>
      <c r="B78" s="83" t="s">
        <v>135</v>
      </c>
      <c r="C78" s="40">
        <f>C79</f>
        <v>0</v>
      </c>
      <c r="D78" s="40"/>
      <c r="E78" s="5"/>
    </row>
    <row r="79" spans="1:5" ht="25.5" hidden="1" x14ac:dyDescent="0.2">
      <c r="A79" s="52">
        <v>1006</v>
      </c>
      <c r="B79" s="83" t="s">
        <v>55</v>
      </c>
      <c r="C79" s="40">
        <f>C80</f>
        <v>0</v>
      </c>
      <c r="D79" s="40"/>
      <c r="E79" s="5"/>
    </row>
    <row r="80" spans="1:5" ht="9" hidden="1" customHeight="1" x14ac:dyDescent="0.2">
      <c r="A80" s="52">
        <v>1006</v>
      </c>
      <c r="B80" s="83" t="s">
        <v>56</v>
      </c>
      <c r="C80" s="40">
        <f>'Ведом прил 4'!F203</f>
        <v>0</v>
      </c>
      <c r="D80" s="40"/>
      <c r="E80" s="5"/>
    </row>
    <row r="81" spans="1:5" x14ac:dyDescent="0.2">
      <c r="A81" s="35" t="s">
        <v>32</v>
      </c>
      <c r="B81" s="82" t="s">
        <v>70</v>
      </c>
      <c r="C81" s="38">
        <f>C82</f>
        <v>40.914000000000001</v>
      </c>
      <c r="D81" s="38">
        <f>D82</f>
        <v>0</v>
      </c>
      <c r="E81" s="5"/>
    </row>
    <row r="82" spans="1:5" s="53" customFormat="1" x14ac:dyDescent="0.2">
      <c r="A82" s="39">
        <v>1101</v>
      </c>
      <c r="B82" s="83" t="s">
        <v>71</v>
      </c>
      <c r="C82" s="40">
        <f>'Ведом прил 4'!F204</f>
        <v>40.914000000000001</v>
      </c>
      <c r="D82" s="40">
        <f>'Ведом прил 4'!G204</f>
        <v>0</v>
      </c>
      <c r="E82" s="5"/>
    </row>
    <row r="83" spans="1:5" ht="56.25" hidden="1" customHeight="1" x14ac:dyDescent="0.2">
      <c r="A83" s="39">
        <v>1101</v>
      </c>
      <c r="B83" s="83" t="s">
        <v>95</v>
      </c>
      <c r="C83" s="40" t="e">
        <f t="shared" ref="C83:D86" si="3">C84</f>
        <v>#REF!</v>
      </c>
      <c r="D83" s="40" t="e">
        <f t="shared" si="3"/>
        <v>#REF!</v>
      </c>
      <c r="E83" s="5"/>
    </row>
    <row r="84" spans="1:5" ht="51" hidden="1" x14ac:dyDescent="0.2">
      <c r="A84" s="39">
        <v>1101</v>
      </c>
      <c r="B84" s="83" t="s">
        <v>63</v>
      </c>
      <c r="C84" s="40" t="e">
        <f>C85</f>
        <v>#REF!</v>
      </c>
      <c r="D84" s="40" t="e">
        <f>D85</f>
        <v>#REF!</v>
      </c>
      <c r="E84" s="5"/>
    </row>
    <row r="85" spans="1:5" ht="38.25" hidden="1" x14ac:dyDescent="0.2">
      <c r="A85" s="39">
        <v>1101</v>
      </c>
      <c r="B85" s="83" t="s">
        <v>64</v>
      </c>
      <c r="C85" s="40" t="e">
        <f>C86</f>
        <v>#REF!</v>
      </c>
      <c r="D85" s="40" t="e">
        <f>D86</f>
        <v>#REF!</v>
      </c>
      <c r="E85" s="5"/>
    </row>
    <row r="86" spans="1:5" ht="25.5" hidden="1" x14ac:dyDescent="0.2">
      <c r="A86" s="39">
        <v>1101</v>
      </c>
      <c r="B86" s="83" t="s">
        <v>55</v>
      </c>
      <c r="C86" s="40" t="e">
        <f t="shared" si="3"/>
        <v>#REF!</v>
      </c>
      <c r="D86" s="40" t="e">
        <f t="shared" si="3"/>
        <v>#REF!</v>
      </c>
      <c r="E86" s="5"/>
    </row>
    <row r="87" spans="1:5" ht="15" hidden="1" customHeight="1" x14ac:dyDescent="0.2">
      <c r="A87" s="39">
        <v>1101</v>
      </c>
      <c r="B87" s="83" t="s">
        <v>56</v>
      </c>
      <c r="C87" s="40" t="e">
        <f>'Ведом прил 4'!#REF!</f>
        <v>#REF!</v>
      </c>
      <c r="D87" s="40" t="e">
        <f>'Ведом прил 4'!#REF!</f>
        <v>#REF!</v>
      </c>
      <c r="E87" s="5"/>
    </row>
    <row r="88" spans="1:5" ht="1.1499999999999999" hidden="1" customHeight="1" x14ac:dyDescent="0.2">
      <c r="A88" s="39">
        <v>1101</v>
      </c>
      <c r="B88" s="83" t="s">
        <v>106</v>
      </c>
      <c r="C88" s="40" t="e">
        <f>C89+C93</f>
        <v>#REF!</v>
      </c>
      <c r="D88" s="40" t="e">
        <f>D89+D93</f>
        <v>#REF!</v>
      </c>
      <c r="E88" s="5"/>
    </row>
    <row r="89" spans="1:5" ht="76.5" hidden="1" x14ac:dyDescent="0.2">
      <c r="A89" s="39">
        <v>1101</v>
      </c>
      <c r="B89" s="83" t="s">
        <v>60</v>
      </c>
      <c r="C89" s="40" t="e">
        <f>C90</f>
        <v>#REF!</v>
      </c>
      <c r="D89" s="40"/>
      <c r="E89" s="5"/>
    </row>
    <row r="90" spans="1:5" ht="38.25" hidden="1" x14ac:dyDescent="0.2">
      <c r="A90" s="39">
        <v>1101</v>
      </c>
      <c r="B90" s="83" t="s">
        <v>115</v>
      </c>
      <c r="C90" s="40" t="e">
        <f>C91</f>
        <v>#REF!</v>
      </c>
      <c r="D90" s="40"/>
      <c r="E90" s="5"/>
    </row>
    <row r="91" spans="1:5" ht="25.5" hidden="1" x14ac:dyDescent="0.2">
      <c r="A91" s="39">
        <v>1101</v>
      </c>
      <c r="B91" s="83" t="s">
        <v>68</v>
      </c>
      <c r="C91" s="40" t="e">
        <f>C92</f>
        <v>#REF!</v>
      </c>
      <c r="D91" s="40"/>
      <c r="E91" s="5"/>
    </row>
    <row r="92" spans="1:5" hidden="1" x14ac:dyDescent="0.2">
      <c r="A92" s="39">
        <v>1101</v>
      </c>
      <c r="B92" s="83" t="s">
        <v>69</v>
      </c>
      <c r="C92" s="40" t="e">
        <f>'Ведом прил 4'!#REF!</f>
        <v>#REF!</v>
      </c>
      <c r="D92" s="40"/>
      <c r="E92" s="5"/>
    </row>
    <row r="93" spans="1:5" ht="25.5" hidden="1" x14ac:dyDescent="0.2">
      <c r="A93" s="39">
        <v>1101</v>
      </c>
      <c r="B93" s="83" t="s">
        <v>116</v>
      </c>
      <c r="C93" s="40" t="e">
        <f>C94</f>
        <v>#REF!</v>
      </c>
      <c r="D93" s="40" t="e">
        <f>D94</f>
        <v>#REF!</v>
      </c>
      <c r="E93" s="5"/>
    </row>
    <row r="94" spans="1:5" ht="25.5" hidden="1" x14ac:dyDescent="0.2">
      <c r="A94" s="39">
        <v>1101</v>
      </c>
      <c r="B94" s="83" t="s">
        <v>68</v>
      </c>
      <c r="C94" s="40" t="e">
        <f>C95</f>
        <v>#REF!</v>
      </c>
      <c r="D94" s="40" t="e">
        <f>D95</f>
        <v>#REF!</v>
      </c>
      <c r="E94" s="5"/>
    </row>
    <row r="95" spans="1:5" hidden="1" x14ac:dyDescent="0.2">
      <c r="A95" s="39">
        <v>1101</v>
      </c>
      <c r="B95" s="83" t="s">
        <v>69</v>
      </c>
      <c r="C95" s="40" t="e">
        <f>'Ведом прил 4'!#REF!</f>
        <v>#REF!</v>
      </c>
      <c r="D95" s="40" t="e">
        <f>'Ведом прил 4'!#REF!</f>
        <v>#REF!</v>
      </c>
      <c r="E95" s="5"/>
    </row>
    <row r="96" spans="1:5" ht="12.75" customHeight="1" x14ac:dyDescent="0.2">
      <c r="A96" s="231" t="s">
        <v>8</v>
      </c>
      <c r="B96" s="232"/>
      <c r="C96" s="38">
        <f>C14+C34+C36+C38+C40+C68+C71+C73+C81</f>
        <v>11406.514999999999</v>
      </c>
      <c r="D96" s="38">
        <f>D14+D34+D36+D38+D40+D68+D71+D81</f>
        <v>1036.557</v>
      </c>
      <c r="E96" s="5"/>
    </row>
    <row r="97" spans="1:11" hidden="1" x14ac:dyDescent="0.2">
      <c r="A97" s="39">
        <v>0</v>
      </c>
      <c r="B97" s="83" t="s">
        <v>78</v>
      </c>
      <c r="C97" s="40">
        <v>0</v>
      </c>
      <c r="D97" s="40">
        <v>0</v>
      </c>
      <c r="E97" s="5"/>
    </row>
    <row r="98" spans="1:11" hidden="1" x14ac:dyDescent="0.2">
      <c r="A98" s="39">
        <v>0</v>
      </c>
      <c r="B98" s="83" t="s">
        <v>78</v>
      </c>
      <c r="C98" s="40">
        <v>0</v>
      </c>
      <c r="D98" s="40">
        <v>0</v>
      </c>
      <c r="E98" s="5"/>
    </row>
    <row r="99" spans="1:11" hidden="1" x14ac:dyDescent="0.2">
      <c r="A99" s="39">
        <v>0</v>
      </c>
      <c r="B99" s="83" t="s">
        <v>78</v>
      </c>
      <c r="C99" s="40">
        <v>0</v>
      </c>
      <c r="D99" s="40">
        <v>0</v>
      </c>
      <c r="E99" s="5"/>
    </row>
    <row r="100" spans="1:11" hidden="1" x14ac:dyDescent="0.2">
      <c r="A100" s="39">
        <v>0</v>
      </c>
      <c r="B100" s="83" t="s">
        <v>78</v>
      </c>
      <c r="C100" s="40">
        <v>0</v>
      </c>
      <c r="D100" s="40">
        <v>0</v>
      </c>
      <c r="E100" s="5"/>
    </row>
    <row r="101" spans="1:11" hidden="1" x14ac:dyDescent="0.2">
      <c r="A101" s="39">
        <v>0</v>
      </c>
      <c r="B101" s="83" t="s">
        <v>78</v>
      </c>
      <c r="C101" s="40">
        <v>0</v>
      </c>
      <c r="D101" s="40">
        <v>0</v>
      </c>
      <c r="E101" s="5"/>
    </row>
    <row r="102" spans="1:11" hidden="1" x14ac:dyDescent="0.2">
      <c r="A102" s="39">
        <v>0</v>
      </c>
      <c r="B102" s="83" t="s">
        <v>78</v>
      </c>
      <c r="C102" s="40">
        <v>0</v>
      </c>
      <c r="D102" s="40">
        <v>0</v>
      </c>
      <c r="E102" s="5"/>
    </row>
    <row r="103" spans="1:11" hidden="1" x14ac:dyDescent="0.2">
      <c r="A103" s="39">
        <v>0</v>
      </c>
      <c r="B103" s="83" t="s">
        <v>78</v>
      </c>
      <c r="C103" s="40">
        <v>0</v>
      </c>
      <c r="D103" s="40">
        <v>0</v>
      </c>
      <c r="E103" s="5"/>
    </row>
    <row r="104" spans="1:11" hidden="1" x14ac:dyDescent="0.2">
      <c r="A104" s="39">
        <v>0</v>
      </c>
      <c r="B104" s="83" t="s">
        <v>78</v>
      </c>
      <c r="C104" s="40">
        <v>0</v>
      </c>
      <c r="D104" s="40">
        <v>0</v>
      </c>
      <c r="E104" s="5"/>
    </row>
    <row r="105" spans="1:11" hidden="1" x14ac:dyDescent="0.2">
      <c r="A105" s="39">
        <v>0</v>
      </c>
      <c r="B105" s="83" t="s">
        <v>78</v>
      </c>
      <c r="C105" s="40">
        <v>0</v>
      </c>
      <c r="D105" s="40">
        <v>0</v>
      </c>
      <c r="E105" s="5"/>
    </row>
    <row r="106" spans="1:11" hidden="1" x14ac:dyDescent="0.2">
      <c r="A106" s="39">
        <v>0</v>
      </c>
      <c r="B106" s="83" t="s">
        <v>78</v>
      </c>
      <c r="C106" s="40">
        <v>0</v>
      </c>
      <c r="D106" s="40">
        <v>0</v>
      </c>
      <c r="E106" s="5"/>
    </row>
    <row r="107" spans="1:11" hidden="1" x14ac:dyDescent="0.2">
      <c r="A107" s="39">
        <v>0</v>
      </c>
      <c r="B107" s="83" t="s">
        <v>78</v>
      </c>
      <c r="C107" s="40">
        <v>0</v>
      </c>
      <c r="D107" s="40">
        <v>0</v>
      </c>
      <c r="E107" s="5"/>
    </row>
    <row r="108" spans="1:11" x14ac:dyDescent="0.2">
      <c r="C108" s="66"/>
    </row>
    <row r="110" spans="1:11" s="12" customFormat="1" ht="71.650000000000006" customHeight="1" x14ac:dyDescent="0.2">
      <c r="A110" s="41"/>
      <c r="B110" s="87"/>
      <c r="C110" s="42"/>
      <c r="D110" s="43"/>
      <c r="G110" s="6"/>
      <c r="K110" s="6"/>
    </row>
    <row r="111" spans="1:11" s="12" customFormat="1" x14ac:dyDescent="0.2">
      <c r="A111" s="41"/>
      <c r="B111" s="87"/>
      <c r="C111" s="42"/>
      <c r="D111" s="43"/>
      <c r="G111" s="6"/>
      <c r="K111" s="6"/>
    </row>
    <row r="112" spans="1:11" s="12" customFormat="1" x14ac:dyDescent="0.2">
      <c r="A112" s="41"/>
      <c r="B112" s="87"/>
      <c r="C112" s="42"/>
      <c r="D112" s="43"/>
      <c r="G112" s="6"/>
    </row>
    <row r="113" spans="1:11" s="12" customFormat="1" x14ac:dyDescent="0.2">
      <c r="A113" s="41"/>
      <c r="B113" s="87"/>
      <c r="C113" s="42"/>
      <c r="D113" s="43"/>
      <c r="G113" s="6"/>
    </row>
    <row r="114" spans="1:11" s="12" customFormat="1" x14ac:dyDescent="0.2">
      <c r="A114" s="41"/>
      <c r="B114" s="87"/>
      <c r="C114" s="42"/>
      <c r="D114" s="43"/>
    </row>
    <row r="115" spans="1:11" x14ac:dyDescent="0.2">
      <c r="B115" s="88"/>
      <c r="G115" s="12"/>
      <c r="K115" s="12"/>
    </row>
    <row r="116" spans="1:11" x14ac:dyDescent="0.2">
      <c r="B116" s="88"/>
      <c r="G116" s="12"/>
      <c r="K116" s="12"/>
    </row>
    <row r="117" spans="1:11" x14ac:dyDescent="0.2">
      <c r="B117" s="88"/>
      <c r="G117" s="12"/>
    </row>
    <row r="118" spans="1:11" x14ac:dyDescent="0.2">
      <c r="G118" s="12"/>
    </row>
  </sheetData>
  <sheetProtection selectLockedCells="1" selectUnlockedCells="1"/>
  <mergeCells count="5">
    <mergeCell ref="A96:B96"/>
    <mergeCell ref="A8:D8"/>
    <mergeCell ref="A10:A12"/>
    <mergeCell ref="B10:B12"/>
    <mergeCell ref="C10:D11"/>
  </mergeCells>
  <pageMargins left="0.59055118110236227" right="0.39370078740157483" top="0.59055118110236227" bottom="0.59055118110236227" header="0" footer="0"/>
  <pageSetup paperSize="9" scale="91" firstPageNumber="0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49" r:id="rId4" name="ToggleButton1">
          <controlPr defaultSize="0" print="0" autoLine="0" r:id="rId5">
            <anchor moveWithCells="1">
              <from>
                <xdr:col>23</xdr:col>
                <xdr:colOff>0</xdr:colOff>
                <xdr:row>1</xdr:row>
                <xdr:rowOff>0</xdr:rowOff>
              </from>
              <to>
                <xdr:col>28</xdr:col>
                <xdr:colOff>590550</xdr:colOff>
                <xdr:row>2</xdr:row>
                <xdr:rowOff>0</xdr:rowOff>
              </to>
            </anchor>
          </controlPr>
        </control>
      </mc:Choice>
      <mc:Fallback>
        <control shapeId="2049" r:id="rId4" name="ToggleButton1"/>
      </mc:Fallback>
    </mc:AlternateContent>
  </control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1">
    <pageSetUpPr fitToPage="1"/>
  </sheetPr>
  <dimension ref="A1:F126"/>
  <sheetViews>
    <sheetView view="pageBreakPreview" topLeftCell="A29" zoomScaleSheetLayoutView="100" workbookViewId="0">
      <selection activeCell="D32" sqref="D32:F34"/>
    </sheetView>
  </sheetViews>
  <sheetFormatPr defaultColWidth="9.140625" defaultRowHeight="12.75" x14ac:dyDescent="0.2"/>
  <cols>
    <col min="1" max="1" width="7.85546875" style="26" customWidth="1"/>
    <col min="2" max="2" width="29.28515625" style="26" customWidth="1"/>
    <col min="3" max="3" width="51.28515625" style="26" customWidth="1"/>
    <col min="4" max="5" width="12.28515625" style="77" customWidth="1"/>
    <col min="6" max="6" width="14.7109375" style="27" customWidth="1"/>
    <col min="7" max="7" width="12.5703125" style="7" customWidth="1"/>
    <col min="8" max="8" width="14.7109375" style="7" customWidth="1"/>
    <col min="9" max="16384" width="9.140625" style="7"/>
  </cols>
  <sheetData>
    <row r="1" spans="1:6" customFormat="1" x14ac:dyDescent="0.2">
      <c r="A1" s="213" t="s">
        <v>199</v>
      </c>
      <c r="B1" s="213"/>
      <c r="C1" s="213"/>
      <c r="D1" s="213"/>
      <c r="E1" s="213"/>
      <c r="F1" s="213"/>
    </row>
    <row r="2" spans="1:6" customFormat="1" x14ac:dyDescent="0.2">
      <c r="A2" s="213" t="s">
        <v>149</v>
      </c>
      <c r="B2" s="213"/>
      <c r="C2" s="213"/>
      <c r="D2" s="213"/>
      <c r="E2" s="213"/>
      <c r="F2" s="213"/>
    </row>
    <row r="3" spans="1:6" customFormat="1" x14ac:dyDescent="0.2">
      <c r="A3" s="213" t="s">
        <v>200</v>
      </c>
      <c r="B3" s="213"/>
      <c r="C3" s="213"/>
      <c r="D3" s="213"/>
      <c r="E3" s="213"/>
      <c r="F3" s="213"/>
    </row>
    <row r="4" spans="1:6" customFormat="1" x14ac:dyDescent="0.2">
      <c r="A4" s="213" t="s">
        <v>158</v>
      </c>
      <c r="B4" s="213"/>
      <c r="C4" s="213"/>
      <c r="D4" s="213"/>
      <c r="E4" s="213"/>
      <c r="F4" s="213"/>
    </row>
    <row r="5" spans="1:6" customFormat="1" x14ac:dyDescent="0.2">
      <c r="A5" s="213" t="s">
        <v>287</v>
      </c>
      <c r="B5" s="213"/>
      <c r="C5" s="213"/>
      <c r="D5" s="213"/>
      <c r="E5" s="213"/>
      <c r="F5" s="213"/>
    </row>
    <row r="6" spans="1:6" customFormat="1" x14ac:dyDescent="0.2">
      <c r="A6" s="162"/>
      <c r="B6" s="162"/>
      <c r="C6" s="162"/>
      <c r="D6" s="162"/>
    </row>
    <row r="7" spans="1:6" customFormat="1" ht="34.5" hidden="1" customHeight="1" x14ac:dyDescent="0.2">
      <c r="A7" s="89">
        <v>0</v>
      </c>
      <c r="B7" s="90" t="s">
        <v>1</v>
      </c>
      <c r="C7" s="91">
        <v>0</v>
      </c>
      <c r="D7" s="93">
        <v>0</v>
      </c>
    </row>
    <row r="8" spans="1:6" customFormat="1" ht="30.75" customHeight="1" x14ac:dyDescent="0.2">
      <c r="A8" s="218" t="s">
        <v>288</v>
      </c>
      <c r="B8" s="218"/>
      <c r="C8" s="218"/>
      <c r="D8" s="218"/>
      <c r="E8" s="218"/>
      <c r="F8" s="218"/>
    </row>
    <row r="9" spans="1:6" customFormat="1" ht="12" customHeight="1" x14ac:dyDescent="0.2">
      <c r="A9" s="94"/>
      <c r="B9" s="95"/>
      <c r="C9" s="96"/>
      <c r="D9" s="162"/>
      <c r="F9" s="163" t="s">
        <v>201</v>
      </c>
    </row>
    <row r="10" spans="1:6" customFormat="1" ht="17.25" customHeight="1" x14ac:dyDescent="0.2">
      <c r="A10" s="228" t="s">
        <v>202</v>
      </c>
      <c r="B10" s="229" t="s">
        <v>203</v>
      </c>
      <c r="C10" s="230" t="s">
        <v>204</v>
      </c>
      <c r="D10" s="240" t="s">
        <v>205</v>
      </c>
      <c r="E10" s="240"/>
      <c r="F10" s="240"/>
    </row>
    <row r="11" spans="1:6" customFormat="1" ht="24" customHeight="1" x14ac:dyDescent="0.2">
      <c r="A11" s="228"/>
      <c r="B11" s="229"/>
      <c r="C11" s="230"/>
      <c r="D11" s="241" t="s">
        <v>166</v>
      </c>
      <c r="E11" s="241" t="s">
        <v>167</v>
      </c>
      <c r="F11" s="241" t="s">
        <v>289</v>
      </c>
    </row>
    <row r="12" spans="1:6" customFormat="1" ht="21" customHeight="1" x14ac:dyDescent="0.2">
      <c r="A12" s="228"/>
      <c r="B12" s="229"/>
      <c r="C12" s="230"/>
      <c r="D12" s="242"/>
      <c r="E12" s="242"/>
      <c r="F12" s="242"/>
    </row>
    <row r="13" spans="1:6" customFormat="1" hidden="1" x14ac:dyDescent="0.2">
      <c r="A13" s="98"/>
      <c r="B13" s="99"/>
      <c r="C13" s="100" t="s">
        <v>7</v>
      </c>
      <c r="D13" s="164"/>
      <c r="E13" s="165"/>
      <c r="F13" s="165"/>
    </row>
    <row r="14" spans="1:6" s="15" customFormat="1" ht="46.5" customHeight="1" x14ac:dyDescent="0.2">
      <c r="A14" s="195">
        <v>532</v>
      </c>
      <c r="B14" s="191" t="s">
        <v>207</v>
      </c>
      <c r="C14" s="192" t="s">
        <v>208</v>
      </c>
      <c r="D14" s="181" t="s">
        <v>286</v>
      </c>
      <c r="E14" s="182" t="s">
        <v>206</v>
      </c>
      <c r="F14" s="183" t="s">
        <v>206</v>
      </c>
    </row>
    <row r="15" spans="1:6" customFormat="1" ht="43.5" customHeight="1" x14ac:dyDescent="0.2">
      <c r="A15" s="89">
        <v>532</v>
      </c>
      <c r="B15" s="166" t="s">
        <v>209</v>
      </c>
      <c r="C15" s="167" t="s">
        <v>210</v>
      </c>
      <c r="D15" s="168" t="s">
        <v>206</v>
      </c>
      <c r="E15" s="169" t="s">
        <v>206</v>
      </c>
      <c r="F15" s="197" t="s">
        <v>206</v>
      </c>
    </row>
    <row r="16" spans="1:6" customFormat="1" ht="42.75" customHeight="1" x14ac:dyDescent="0.2">
      <c r="A16" s="89">
        <v>532</v>
      </c>
      <c r="B16" s="170" t="s">
        <v>211</v>
      </c>
      <c r="C16" s="171" t="s">
        <v>212</v>
      </c>
      <c r="D16" s="172" t="s">
        <v>206</v>
      </c>
      <c r="E16" s="173" t="s">
        <v>206</v>
      </c>
      <c r="F16" s="174" t="s">
        <v>206</v>
      </c>
    </row>
    <row r="17" spans="1:6" customFormat="1" ht="42.75" customHeight="1" x14ac:dyDescent="0.2">
      <c r="A17" s="89">
        <v>532</v>
      </c>
      <c r="B17" s="175" t="s">
        <v>213</v>
      </c>
      <c r="C17" s="176" t="s">
        <v>214</v>
      </c>
      <c r="D17" s="172" t="s">
        <v>206</v>
      </c>
      <c r="E17" s="173" t="s">
        <v>206</v>
      </c>
      <c r="F17" s="174" t="s">
        <v>206</v>
      </c>
    </row>
    <row r="18" spans="1:6" customFormat="1" ht="42.75" customHeight="1" x14ac:dyDescent="0.2">
      <c r="A18" s="89">
        <v>532</v>
      </c>
      <c r="B18" s="177" t="s">
        <v>215</v>
      </c>
      <c r="C18" s="178" t="s">
        <v>216</v>
      </c>
      <c r="D18" s="172" t="s">
        <v>206</v>
      </c>
      <c r="E18" s="173" t="s">
        <v>206</v>
      </c>
      <c r="F18" s="174" t="s">
        <v>206</v>
      </c>
    </row>
    <row r="19" spans="1:6" customFormat="1" ht="42.75" customHeight="1" x14ac:dyDescent="0.2">
      <c r="A19" s="89">
        <v>532</v>
      </c>
      <c r="B19" s="175" t="s">
        <v>217</v>
      </c>
      <c r="C19" s="176" t="s">
        <v>218</v>
      </c>
      <c r="D19" s="172" t="s">
        <v>206</v>
      </c>
      <c r="E19" s="173" t="s">
        <v>206</v>
      </c>
      <c r="F19" s="174" t="s">
        <v>206</v>
      </c>
    </row>
    <row r="20" spans="1:6" customFormat="1" ht="28.5" customHeight="1" x14ac:dyDescent="0.2">
      <c r="A20" s="195">
        <v>532</v>
      </c>
      <c r="B20" s="179" t="s">
        <v>219</v>
      </c>
      <c r="C20" s="180" t="s">
        <v>220</v>
      </c>
      <c r="D20" s="181" t="s">
        <v>206</v>
      </c>
      <c r="E20" s="182" t="s">
        <v>206</v>
      </c>
      <c r="F20" s="183" t="s">
        <v>206</v>
      </c>
    </row>
    <row r="21" spans="1:6" customFormat="1" ht="27" customHeight="1" x14ac:dyDescent="0.2">
      <c r="A21" s="89">
        <v>532</v>
      </c>
      <c r="B21" s="175" t="s">
        <v>221</v>
      </c>
      <c r="C21" s="176" t="s">
        <v>222</v>
      </c>
      <c r="D21" s="172" t="s">
        <v>206</v>
      </c>
      <c r="E21" s="173" t="s">
        <v>206</v>
      </c>
      <c r="F21" s="174" t="s">
        <v>206</v>
      </c>
    </row>
    <row r="22" spans="1:6" customFormat="1" ht="42.75" customHeight="1" x14ac:dyDescent="0.2">
      <c r="A22" s="89">
        <v>532</v>
      </c>
      <c r="B22" s="177" t="s">
        <v>223</v>
      </c>
      <c r="C22" s="178" t="s">
        <v>224</v>
      </c>
      <c r="D22" s="172" t="s">
        <v>206</v>
      </c>
      <c r="E22" s="173" t="s">
        <v>206</v>
      </c>
      <c r="F22" s="174" t="s">
        <v>206</v>
      </c>
    </row>
    <row r="23" spans="1:6" customFormat="1" ht="29.25" customHeight="1" x14ac:dyDescent="0.2">
      <c r="A23" s="89">
        <v>532</v>
      </c>
      <c r="B23" s="175" t="s">
        <v>225</v>
      </c>
      <c r="C23" s="176" t="s">
        <v>226</v>
      </c>
      <c r="D23" s="172" t="s">
        <v>206</v>
      </c>
      <c r="E23" s="173" t="s">
        <v>206</v>
      </c>
      <c r="F23" s="174" t="s">
        <v>206</v>
      </c>
    </row>
    <row r="24" spans="1:6" customFormat="1" ht="46.5" customHeight="1" x14ac:dyDescent="0.2">
      <c r="A24" s="89">
        <v>532</v>
      </c>
      <c r="B24" s="177" t="s">
        <v>227</v>
      </c>
      <c r="C24" s="178" t="s">
        <v>228</v>
      </c>
      <c r="D24" s="172" t="s">
        <v>206</v>
      </c>
      <c r="E24" s="173" t="s">
        <v>206</v>
      </c>
      <c r="F24" s="174" t="s">
        <v>206</v>
      </c>
    </row>
    <row r="25" spans="1:6" customFormat="1" ht="29.25" customHeight="1" x14ac:dyDescent="0.2">
      <c r="A25" s="195">
        <v>532</v>
      </c>
      <c r="B25" s="166" t="s">
        <v>229</v>
      </c>
      <c r="C25" s="167" t="s">
        <v>230</v>
      </c>
      <c r="D25" s="168" t="s">
        <v>206</v>
      </c>
      <c r="E25" s="169" t="s">
        <v>206</v>
      </c>
      <c r="F25" s="197" t="s">
        <v>206</v>
      </c>
    </row>
    <row r="26" spans="1:6" customFormat="1" ht="46.5" customHeight="1" x14ac:dyDescent="0.2">
      <c r="A26" s="89">
        <v>532</v>
      </c>
      <c r="B26" s="177" t="s">
        <v>231</v>
      </c>
      <c r="C26" s="178" t="s">
        <v>232</v>
      </c>
      <c r="D26" s="172" t="s">
        <v>206</v>
      </c>
      <c r="E26" s="173" t="s">
        <v>206</v>
      </c>
      <c r="F26" s="174" t="s">
        <v>206</v>
      </c>
    </row>
    <row r="27" spans="1:6" customFormat="1" ht="46.5" customHeight="1" x14ac:dyDescent="0.2">
      <c r="A27" s="89">
        <v>532</v>
      </c>
      <c r="B27" s="175" t="s">
        <v>233</v>
      </c>
      <c r="C27" s="176" t="s">
        <v>234</v>
      </c>
      <c r="D27" s="172" t="s">
        <v>206</v>
      </c>
      <c r="E27" s="173" t="s">
        <v>206</v>
      </c>
      <c r="F27" s="174" t="s">
        <v>206</v>
      </c>
    </row>
    <row r="28" spans="1:6" customFormat="1" ht="46.5" customHeight="1" x14ac:dyDescent="0.2">
      <c r="A28" s="89">
        <v>532</v>
      </c>
      <c r="B28" s="177" t="s">
        <v>235</v>
      </c>
      <c r="C28" s="178" t="s">
        <v>236</v>
      </c>
      <c r="D28" s="172" t="s">
        <v>206</v>
      </c>
      <c r="E28" s="173" t="s">
        <v>206</v>
      </c>
      <c r="F28" s="174" t="s">
        <v>206</v>
      </c>
    </row>
    <row r="29" spans="1:6" customFormat="1" ht="46.5" customHeight="1" x14ac:dyDescent="0.2">
      <c r="A29" s="89">
        <v>532</v>
      </c>
      <c r="B29" s="175" t="s">
        <v>237</v>
      </c>
      <c r="C29" s="176" t="s">
        <v>238</v>
      </c>
      <c r="D29" s="172" t="s">
        <v>206</v>
      </c>
      <c r="E29" s="173" t="s">
        <v>206</v>
      </c>
      <c r="F29" s="174" t="s">
        <v>206</v>
      </c>
    </row>
    <row r="30" spans="1:6" customFormat="1" ht="46.5" customHeight="1" x14ac:dyDescent="0.2">
      <c r="A30" s="89">
        <v>532</v>
      </c>
      <c r="B30" s="177" t="s">
        <v>239</v>
      </c>
      <c r="C30" s="178" t="s">
        <v>240</v>
      </c>
      <c r="D30" s="172" t="s">
        <v>206</v>
      </c>
      <c r="E30" s="173" t="s">
        <v>206</v>
      </c>
      <c r="F30" s="174" t="s">
        <v>206</v>
      </c>
    </row>
    <row r="31" spans="1:6" customFormat="1" ht="33" customHeight="1" x14ac:dyDescent="0.2">
      <c r="A31" s="195">
        <v>532</v>
      </c>
      <c r="B31" s="166" t="s">
        <v>241</v>
      </c>
      <c r="C31" s="167" t="s">
        <v>242</v>
      </c>
      <c r="D31" s="168" t="s">
        <v>286</v>
      </c>
      <c r="E31" s="169" t="s">
        <v>206</v>
      </c>
      <c r="F31" s="197" t="s">
        <v>206</v>
      </c>
    </row>
    <row r="32" spans="1:6" customFormat="1" ht="21.75" customHeight="1" x14ac:dyDescent="0.2">
      <c r="A32" s="89">
        <v>532</v>
      </c>
      <c r="B32" s="177" t="s">
        <v>243</v>
      </c>
      <c r="C32" s="178" t="s">
        <v>244</v>
      </c>
      <c r="D32" s="184">
        <v>-11211.221</v>
      </c>
      <c r="E32" s="185">
        <v>-8488.5529999999999</v>
      </c>
      <c r="F32" s="186">
        <v>-8751.7019999999993</v>
      </c>
    </row>
    <row r="33" spans="1:6" customFormat="1" ht="21.75" customHeight="1" x14ac:dyDescent="0.2">
      <c r="A33" s="89">
        <v>532</v>
      </c>
      <c r="B33" s="175" t="s">
        <v>245</v>
      </c>
      <c r="C33" s="176" t="s">
        <v>246</v>
      </c>
      <c r="D33" s="184">
        <v>-11211.221</v>
      </c>
      <c r="E33" s="185">
        <v>-8488.5529999999999</v>
      </c>
      <c r="F33" s="186">
        <v>-8751.7019999999993</v>
      </c>
    </row>
    <row r="34" spans="1:6" customFormat="1" ht="30.75" customHeight="1" x14ac:dyDescent="0.2">
      <c r="A34" s="89">
        <v>532</v>
      </c>
      <c r="B34" s="177" t="s">
        <v>247</v>
      </c>
      <c r="C34" s="178" t="s">
        <v>248</v>
      </c>
      <c r="D34" s="184">
        <v>-11211.221</v>
      </c>
      <c r="E34" s="185">
        <v>-8488.5529999999999</v>
      </c>
      <c r="F34" s="186">
        <v>-8751.7019999999993</v>
      </c>
    </row>
    <row r="35" spans="1:6" customFormat="1" ht="30.75" customHeight="1" x14ac:dyDescent="0.2">
      <c r="A35" s="89">
        <v>532</v>
      </c>
      <c r="B35" s="175" t="s">
        <v>249</v>
      </c>
      <c r="C35" s="176" t="s">
        <v>250</v>
      </c>
      <c r="D35" s="184">
        <v>-11211.221</v>
      </c>
      <c r="E35" s="185">
        <v>-8488.5529999999999</v>
      </c>
      <c r="F35" s="186">
        <v>-8751.7019999999993</v>
      </c>
    </row>
    <row r="36" spans="1:6" customFormat="1" ht="21" customHeight="1" x14ac:dyDescent="0.2">
      <c r="A36" s="89">
        <v>532</v>
      </c>
      <c r="B36" s="177" t="s">
        <v>251</v>
      </c>
      <c r="C36" s="178" t="s">
        <v>252</v>
      </c>
      <c r="D36" s="184">
        <v>11406.514999999999</v>
      </c>
      <c r="E36" s="185">
        <v>8488.5529999999999</v>
      </c>
      <c r="F36" s="186">
        <v>8751.7019999999993</v>
      </c>
    </row>
    <row r="37" spans="1:6" customFormat="1" ht="21" customHeight="1" x14ac:dyDescent="0.2">
      <c r="A37" s="89">
        <v>532</v>
      </c>
      <c r="B37" s="175" t="s">
        <v>253</v>
      </c>
      <c r="C37" s="176" t="s">
        <v>254</v>
      </c>
      <c r="D37" s="184">
        <v>11406.514999999999</v>
      </c>
      <c r="E37" s="185">
        <v>8488.5529999999999</v>
      </c>
      <c r="F37" s="186">
        <v>8751.7019999999993</v>
      </c>
    </row>
    <row r="38" spans="1:6" customFormat="1" ht="29.25" customHeight="1" x14ac:dyDescent="0.2">
      <c r="A38" s="89">
        <v>532</v>
      </c>
      <c r="B38" s="177" t="s">
        <v>255</v>
      </c>
      <c r="C38" s="178" t="s">
        <v>256</v>
      </c>
      <c r="D38" s="184">
        <v>11406.514999999999</v>
      </c>
      <c r="E38" s="185">
        <v>8488.5529999999999</v>
      </c>
      <c r="F38" s="186">
        <v>8751.7019999999993</v>
      </c>
    </row>
    <row r="39" spans="1:6" customFormat="1" ht="29.25" customHeight="1" x14ac:dyDescent="0.2">
      <c r="A39" s="89">
        <v>532</v>
      </c>
      <c r="B39" s="175" t="s">
        <v>257</v>
      </c>
      <c r="C39" s="176" t="s">
        <v>258</v>
      </c>
      <c r="D39" s="184">
        <v>11406.514999999999</v>
      </c>
      <c r="E39" s="185">
        <v>8488.5529999999999</v>
      </c>
      <c r="F39" s="186">
        <v>8751.7019999999993</v>
      </c>
    </row>
    <row r="40" spans="1:6" customFormat="1" ht="30" customHeight="1" x14ac:dyDescent="0.2">
      <c r="A40" s="195">
        <v>532</v>
      </c>
      <c r="B40" s="166" t="s">
        <v>259</v>
      </c>
      <c r="C40" s="167" t="s">
        <v>260</v>
      </c>
      <c r="D40" s="168" t="s">
        <v>206</v>
      </c>
      <c r="E40" s="169" t="s">
        <v>206</v>
      </c>
      <c r="F40" s="197" t="s">
        <v>206</v>
      </c>
    </row>
    <row r="41" spans="1:6" customFormat="1" ht="31.5" customHeight="1" x14ac:dyDescent="0.2">
      <c r="A41" s="89">
        <v>532</v>
      </c>
      <c r="B41" s="177" t="s">
        <v>261</v>
      </c>
      <c r="C41" s="178" t="s">
        <v>262</v>
      </c>
      <c r="D41" s="172" t="s">
        <v>206</v>
      </c>
      <c r="E41" s="173" t="s">
        <v>206</v>
      </c>
      <c r="F41" s="174" t="s">
        <v>206</v>
      </c>
    </row>
    <row r="42" spans="1:6" s="15" customFormat="1" ht="31.5" customHeight="1" x14ac:dyDescent="0.2">
      <c r="A42" s="89">
        <v>532</v>
      </c>
      <c r="B42" s="175" t="s">
        <v>263</v>
      </c>
      <c r="C42" s="176" t="s">
        <v>264</v>
      </c>
      <c r="D42" s="172" t="s">
        <v>206</v>
      </c>
      <c r="E42" s="173" t="s">
        <v>206</v>
      </c>
      <c r="F42" s="174" t="s">
        <v>206</v>
      </c>
    </row>
    <row r="43" spans="1:6" customFormat="1" ht="31.5" customHeight="1" x14ac:dyDescent="0.2">
      <c r="A43" s="89">
        <v>532</v>
      </c>
      <c r="B43" s="177" t="s">
        <v>265</v>
      </c>
      <c r="C43" s="178" t="s">
        <v>266</v>
      </c>
      <c r="D43" s="172" t="s">
        <v>206</v>
      </c>
      <c r="E43" s="173" t="s">
        <v>206</v>
      </c>
      <c r="F43" s="174" t="s">
        <v>206</v>
      </c>
    </row>
    <row r="44" spans="1:6" customFormat="1" ht="46.5" customHeight="1" x14ac:dyDescent="0.2">
      <c r="A44" s="89">
        <v>532</v>
      </c>
      <c r="B44" s="175" t="s">
        <v>267</v>
      </c>
      <c r="C44" s="176" t="s">
        <v>268</v>
      </c>
      <c r="D44" s="172" t="s">
        <v>206</v>
      </c>
      <c r="E44" s="173" t="s">
        <v>206</v>
      </c>
      <c r="F44" s="174" t="s">
        <v>206</v>
      </c>
    </row>
    <row r="45" spans="1:6" customFormat="1" ht="30.75" customHeight="1" x14ac:dyDescent="0.2">
      <c r="A45" s="89">
        <v>532</v>
      </c>
      <c r="B45" s="187" t="s">
        <v>269</v>
      </c>
      <c r="C45" s="188" t="s">
        <v>270</v>
      </c>
      <c r="D45" s="172" t="s">
        <v>206</v>
      </c>
      <c r="E45" s="173" t="s">
        <v>206</v>
      </c>
      <c r="F45" s="174" t="s">
        <v>206</v>
      </c>
    </row>
    <row r="46" spans="1:6" customFormat="1" ht="30.75" customHeight="1" x14ac:dyDescent="0.2">
      <c r="A46" s="89">
        <v>532</v>
      </c>
      <c r="B46" s="175" t="s">
        <v>271</v>
      </c>
      <c r="C46" s="176" t="s">
        <v>272</v>
      </c>
      <c r="D46" s="172" t="s">
        <v>206</v>
      </c>
      <c r="E46" s="173" t="s">
        <v>206</v>
      </c>
      <c r="F46" s="174" t="s">
        <v>206</v>
      </c>
    </row>
    <row r="47" spans="1:6" customFormat="1" ht="46.5" customHeight="1" x14ac:dyDescent="0.2">
      <c r="A47" s="89">
        <v>532</v>
      </c>
      <c r="B47" s="175" t="s">
        <v>273</v>
      </c>
      <c r="C47" s="176" t="s">
        <v>274</v>
      </c>
      <c r="D47" s="172" t="s">
        <v>206</v>
      </c>
      <c r="E47" s="173" t="s">
        <v>206</v>
      </c>
      <c r="F47" s="174" t="s">
        <v>206</v>
      </c>
    </row>
    <row r="48" spans="1:6" customFormat="1" ht="15.75" customHeight="1" x14ac:dyDescent="0.2">
      <c r="A48" s="89"/>
      <c r="B48" s="149"/>
      <c r="C48" s="189"/>
      <c r="D48" s="111"/>
      <c r="E48" s="111"/>
      <c r="F48" s="111"/>
    </row>
    <row r="49" spans="1:6" customFormat="1" x14ac:dyDescent="0.2">
      <c r="A49" s="198"/>
      <c r="B49" s="199"/>
      <c r="C49" s="200"/>
      <c r="D49" s="199"/>
      <c r="E49" s="201"/>
      <c r="F49" s="202"/>
    </row>
    <row r="50" spans="1:6" customFormat="1" ht="1.5" customHeight="1" x14ac:dyDescent="0.2">
      <c r="A50" s="198"/>
      <c r="B50" s="199"/>
      <c r="C50" s="200"/>
      <c r="D50" s="199"/>
      <c r="E50" s="201"/>
      <c r="F50" s="202"/>
    </row>
    <row r="51" spans="1:6" hidden="1" x14ac:dyDescent="0.2">
      <c r="A51" s="203"/>
      <c r="B51" s="24"/>
      <c r="C51" s="24"/>
      <c r="D51" s="75"/>
      <c r="E51" s="75"/>
      <c r="F51" s="204"/>
    </row>
    <row r="52" spans="1:6" hidden="1" x14ac:dyDescent="0.2">
      <c r="A52" s="203"/>
      <c r="B52" s="24"/>
      <c r="C52" s="24"/>
      <c r="D52" s="75"/>
      <c r="E52" s="75"/>
      <c r="F52" s="204"/>
    </row>
    <row r="53" spans="1:6" hidden="1" x14ac:dyDescent="0.2">
      <c r="A53" s="203"/>
      <c r="B53" s="24"/>
      <c r="C53" s="24"/>
      <c r="D53" s="75"/>
      <c r="E53" s="75"/>
      <c r="F53" s="204"/>
    </row>
    <row r="54" spans="1:6" hidden="1" x14ac:dyDescent="0.2">
      <c r="A54" s="203"/>
      <c r="B54" s="24"/>
      <c r="C54" s="24"/>
      <c r="D54" s="75"/>
      <c r="E54" s="75"/>
      <c r="F54" s="204"/>
    </row>
    <row r="55" spans="1:6" hidden="1" x14ac:dyDescent="0.2">
      <c r="A55" s="203"/>
      <c r="B55" s="24"/>
      <c r="C55" s="24"/>
      <c r="D55" s="75"/>
      <c r="E55" s="75"/>
      <c r="F55" s="204"/>
    </row>
    <row r="56" spans="1:6" hidden="1" x14ac:dyDescent="0.2">
      <c r="A56" s="203"/>
      <c r="B56" s="24"/>
      <c r="C56" s="24"/>
      <c r="D56" s="75"/>
      <c r="E56" s="75"/>
      <c r="F56" s="204"/>
    </row>
    <row r="57" spans="1:6" hidden="1" x14ac:dyDescent="0.2">
      <c r="A57" s="203"/>
      <c r="B57" s="24"/>
      <c r="C57" s="24"/>
      <c r="D57" s="75"/>
      <c r="E57" s="75"/>
      <c r="F57" s="204"/>
    </row>
    <row r="58" spans="1:6" hidden="1" x14ac:dyDescent="0.2">
      <c r="A58" s="203"/>
      <c r="B58" s="24"/>
      <c r="C58" s="24"/>
      <c r="D58" s="75"/>
      <c r="E58" s="75"/>
      <c r="F58" s="204"/>
    </row>
    <row r="59" spans="1:6" hidden="1" x14ac:dyDescent="0.2">
      <c r="A59" s="203"/>
      <c r="B59" s="24"/>
      <c r="C59" s="24"/>
      <c r="D59" s="75"/>
      <c r="E59" s="75"/>
      <c r="F59" s="204"/>
    </row>
    <row r="60" spans="1:6" hidden="1" x14ac:dyDescent="0.2">
      <c r="A60" s="203"/>
      <c r="B60" s="24"/>
      <c r="C60" s="24"/>
      <c r="D60" s="75"/>
      <c r="E60" s="75"/>
      <c r="F60" s="204"/>
    </row>
    <row r="61" spans="1:6" hidden="1" x14ac:dyDescent="0.2">
      <c r="A61" s="203"/>
      <c r="B61" s="24"/>
      <c r="C61" s="24"/>
      <c r="D61" s="75"/>
      <c r="E61" s="75"/>
      <c r="F61" s="204"/>
    </row>
    <row r="62" spans="1:6" hidden="1" x14ac:dyDescent="0.2">
      <c r="A62" s="203"/>
      <c r="B62" s="24"/>
      <c r="C62" s="24"/>
      <c r="D62" s="75"/>
      <c r="E62" s="75"/>
      <c r="F62" s="204"/>
    </row>
    <row r="63" spans="1:6" hidden="1" x14ac:dyDescent="0.2">
      <c r="A63" s="203"/>
      <c r="B63" s="24"/>
      <c r="C63" s="24"/>
      <c r="D63" s="75"/>
      <c r="E63" s="75"/>
      <c r="F63" s="204"/>
    </row>
    <row r="64" spans="1:6" hidden="1" x14ac:dyDescent="0.2">
      <c r="A64" s="203"/>
      <c r="B64" s="24"/>
      <c r="C64" s="24"/>
      <c r="D64" s="75"/>
      <c r="E64" s="75"/>
      <c r="F64" s="204"/>
    </row>
    <row r="65" spans="1:6" hidden="1" x14ac:dyDescent="0.2">
      <c r="A65" s="203"/>
      <c r="B65" s="24"/>
      <c r="C65" s="24"/>
      <c r="D65" s="75"/>
      <c r="E65" s="75"/>
      <c r="F65" s="204"/>
    </row>
    <row r="66" spans="1:6" hidden="1" x14ac:dyDescent="0.2">
      <c r="A66" s="203"/>
      <c r="B66" s="24"/>
      <c r="C66" s="24"/>
      <c r="D66" s="75"/>
      <c r="E66" s="75"/>
      <c r="F66" s="204"/>
    </row>
    <row r="67" spans="1:6" hidden="1" x14ac:dyDescent="0.2">
      <c r="A67" s="203"/>
      <c r="B67" s="24"/>
      <c r="C67" s="24"/>
      <c r="D67" s="75"/>
      <c r="E67" s="75"/>
      <c r="F67" s="204"/>
    </row>
    <row r="68" spans="1:6" hidden="1" x14ac:dyDescent="0.2">
      <c r="A68" s="203"/>
      <c r="B68" s="24"/>
      <c r="C68" s="24"/>
      <c r="D68" s="75"/>
      <c r="E68" s="75"/>
      <c r="F68" s="204"/>
    </row>
    <row r="69" spans="1:6" hidden="1" x14ac:dyDescent="0.2">
      <c r="A69" s="203"/>
      <c r="B69" s="24"/>
      <c r="C69" s="24"/>
      <c r="D69" s="75"/>
      <c r="E69" s="75"/>
      <c r="F69" s="204"/>
    </row>
    <row r="70" spans="1:6" hidden="1" x14ac:dyDescent="0.2">
      <c r="A70" s="203"/>
      <c r="B70" s="24"/>
      <c r="C70" s="24"/>
      <c r="D70" s="75"/>
      <c r="E70" s="75"/>
      <c r="F70" s="204"/>
    </row>
    <row r="71" spans="1:6" hidden="1" x14ac:dyDescent="0.2">
      <c r="A71" s="203"/>
      <c r="B71" s="24"/>
      <c r="C71" s="24"/>
      <c r="D71" s="75"/>
      <c r="E71" s="75"/>
      <c r="F71" s="204"/>
    </row>
    <row r="72" spans="1:6" hidden="1" x14ac:dyDescent="0.2">
      <c r="A72" s="203"/>
      <c r="B72" s="24"/>
      <c r="C72" s="24"/>
      <c r="D72" s="75"/>
      <c r="E72" s="75"/>
      <c r="F72" s="204"/>
    </row>
    <row r="73" spans="1:6" hidden="1" x14ac:dyDescent="0.2">
      <c r="A73" s="203"/>
      <c r="B73" s="24"/>
      <c r="C73" s="24"/>
      <c r="D73" s="75"/>
      <c r="E73" s="75"/>
      <c r="F73" s="204"/>
    </row>
    <row r="74" spans="1:6" hidden="1" x14ac:dyDescent="0.2">
      <c r="A74" s="203"/>
      <c r="B74" s="24"/>
      <c r="C74" s="24"/>
      <c r="D74" s="75"/>
      <c r="E74" s="75"/>
      <c r="F74" s="204"/>
    </row>
    <row r="75" spans="1:6" hidden="1" x14ac:dyDescent="0.2">
      <c r="A75" s="203"/>
      <c r="B75" s="24"/>
      <c r="C75" s="24"/>
      <c r="D75" s="75"/>
      <c r="E75" s="75"/>
      <c r="F75" s="204"/>
    </row>
    <row r="76" spans="1:6" hidden="1" x14ac:dyDescent="0.2">
      <c r="A76" s="203"/>
      <c r="B76" s="24"/>
      <c r="C76" s="24"/>
      <c r="D76" s="75"/>
      <c r="E76" s="75"/>
      <c r="F76" s="204"/>
    </row>
    <row r="77" spans="1:6" hidden="1" x14ac:dyDescent="0.2">
      <c r="A77" s="203"/>
      <c r="B77" s="24"/>
      <c r="C77" s="24"/>
      <c r="D77" s="75"/>
      <c r="E77" s="75"/>
      <c r="F77" s="204"/>
    </row>
    <row r="78" spans="1:6" hidden="1" x14ac:dyDescent="0.2">
      <c r="A78" s="203"/>
      <c r="B78" s="24"/>
      <c r="C78" s="24"/>
      <c r="D78" s="75"/>
      <c r="E78" s="75"/>
      <c r="F78" s="204"/>
    </row>
    <row r="79" spans="1:6" hidden="1" x14ac:dyDescent="0.2">
      <c r="A79" s="203"/>
      <c r="B79" s="24"/>
      <c r="C79" s="24"/>
      <c r="D79" s="75"/>
      <c r="E79" s="75"/>
      <c r="F79" s="204"/>
    </row>
    <row r="80" spans="1:6" hidden="1" x14ac:dyDescent="0.2">
      <c r="A80" s="203"/>
      <c r="B80" s="24"/>
      <c r="C80" s="24"/>
      <c r="D80" s="75"/>
      <c r="E80" s="75"/>
      <c r="F80" s="204"/>
    </row>
    <row r="81" spans="1:6" hidden="1" x14ac:dyDescent="0.2">
      <c r="A81" s="203"/>
      <c r="B81" s="24"/>
      <c r="C81" s="24"/>
      <c r="D81" s="75"/>
      <c r="E81" s="75"/>
      <c r="F81" s="204"/>
    </row>
    <row r="82" spans="1:6" hidden="1" x14ac:dyDescent="0.2">
      <c r="A82" s="203"/>
      <c r="B82" s="24"/>
      <c r="C82" s="24"/>
      <c r="D82" s="75"/>
      <c r="E82" s="75"/>
      <c r="F82" s="204"/>
    </row>
    <row r="83" spans="1:6" hidden="1" x14ac:dyDescent="0.2">
      <c r="A83" s="203"/>
      <c r="B83" s="24"/>
      <c r="C83" s="24"/>
      <c r="D83" s="75"/>
      <c r="E83" s="75"/>
      <c r="F83" s="204"/>
    </row>
    <row r="84" spans="1:6" hidden="1" x14ac:dyDescent="0.2">
      <c r="A84" s="203"/>
      <c r="B84" s="24"/>
      <c r="C84" s="24"/>
      <c r="D84" s="75"/>
      <c r="E84" s="75"/>
      <c r="F84" s="204"/>
    </row>
    <row r="85" spans="1:6" hidden="1" x14ac:dyDescent="0.2">
      <c r="A85" s="203"/>
      <c r="B85" s="24"/>
      <c r="C85" s="24"/>
      <c r="D85" s="75"/>
      <c r="E85" s="75"/>
      <c r="F85" s="204"/>
    </row>
    <row r="86" spans="1:6" hidden="1" x14ac:dyDescent="0.2">
      <c r="A86" s="203"/>
      <c r="B86" s="24"/>
      <c r="C86" s="24"/>
      <c r="D86" s="75"/>
      <c r="E86" s="75"/>
      <c r="F86" s="204"/>
    </row>
    <row r="87" spans="1:6" hidden="1" x14ac:dyDescent="0.2">
      <c r="A87" s="203"/>
      <c r="B87" s="24"/>
      <c r="C87" s="24"/>
      <c r="D87" s="75"/>
      <c r="E87" s="75"/>
      <c r="F87" s="204"/>
    </row>
    <row r="88" spans="1:6" hidden="1" x14ac:dyDescent="0.2">
      <c r="A88" s="203"/>
      <c r="B88" s="24"/>
      <c r="C88" s="24"/>
      <c r="D88" s="75"/>
      <c r="E88" s="75"/>
      <c r="F88" s="204"/>
    </row>
    <row r="89" spans="1:6" hidden="1" x14ac:dyDescent="0.2">
      <c r="A89" s="203"/>
      <c r="B89" s="24"/>
      <c r="C89" s="24"/>
      <c r="D89" s="75"/>
      <c r="E89" s="75"/>
      <c r="F89" s="204"/>
    </row>
    <row r="90" spans="1:6" hidden="1" x14ac:dyDescent="0.2">
      <c r="A90" s="203"/>
      <c r="B90" s="24"/>
      <c r="C90" s="24"/>
      <c r="D90" s="75"/>
      <c r="E90" s="75"/>
      <c r="F90" s="204"/>
    </row>
    <row r="91" spans="1:6" hidden="1" x14ac:dyDescent="0.2">
      <c r="A91" s="203"/>
      <c r="B91" s="24"/>
      <c r="C91" s="24"/>
      <c r="D91" s="75"/>
      <c r="E91" s="75"/>
      <c r="F91" s="204"/>
    </row>
    <row r="92" spans="1:6" hidden="1" x14ac:dyDescent="0.2">
      <c r="A92" s="203"/>
      <c r="B92" s="24"/>
      <c r="C92" s="24"/>
      <c r="D92" s="75"/>
      <c r="E92" s="75"/>
      <c r="F92" s="204"/>
    </row>
    <row r="93" spans="1:6" hidden="1" x14ac:dyDescent="0.2">
      <c r="A93" s="203"/>
      <c r="B93" s="24"/>
      <c r="C93" s="24"/>
      <c r="D93" s="75"/>
      <c r="E93" s="75"/>
      <c r="F93" s="204"/>
    </row>
    <row r="94" spans="1:6" hidden="1" x14ac:dyDescent="0.2">
      <c r="A94" s="203"/>
      <c r="B94" s="24"/>
      <c r="C94" s="24"/>
      <c r="D94" s="75"/>
      <c r="E94" s="75"/>
      <c r="F94" s="204"/>
    </row>
    <row r="95" spans="1:6" hidden="1" x14ac:dyDescent="0.2">
      <c r="A95" s="203"/>
      <c r="B95" s="24"/>
      <c r="C95" s="24"/>
      <c r="D95" s="75"/>
      <c r="E95" s="75"/>
      <c r="F95" s="204"/>
    </row>
    <row r="96" spans="1:6" hidden="1" x14ac:dyDescent="0.2">
      <c r="A96" s="203"/>
      <c r="B96" s="24"/>
      <c r="C96" s="24"/>
      <c r="D96" s="75"/>
      <c r="E96" s="75"/>
      <c r="F96" s="204"/>
    </row>
    <row r="97" spans="1:6" hidden="1" x14ac:dyDescent="0.2">
      <c r="A97" s="203"/>
      <c r="B97" s="24"/>
      <c r="C97" s="24"/>
      <c r="D97" s="75"/>
      <c r="E97" s="75"/>
      <c r="F97" s="204"/>
    </row>
    <row r="98" spans="1:6" hidden="1" x14ac:dyDescent="0.2">
      <c r="A98" s="203"/>
      <c r="B98" s="24"/>
      <c r="C98" s="24"/>
      <c r="D98" s="75"/>
      <c r="E98" s="75"/>
      <c r="F98" s="204"/>
    </row>
    <row r="99" spans="1:6" hidden="1" x14ac:dyDescent="0.2">
      <c r="A99" s="203"/>
      <c r="B99" s="24"/>
      <c r="C99" s="24"/>
      <c r="D99" s="75"/>
      <c r="E99" s="75"/>
      <c r="F99" s="204"/>
    </row>
    <row r="100" spans="1:6" hidden="1" x14ac:dyDescent="0.2">
      <c r="A100" s="203"/>
      <c r="B100" s="24"/>
      <c r="C100" s="24"/>
      <c r="D100" s="75"/>
      <c r="E100" s="75"/>
      <c r="F100" s="204"/>
    </row>
    <row r="101" spans="1:6" hidden="1" x14ac:dyDescent="0.2">
      <c r="A101" s="203"/>
      <c r="B101" s="24"/>
      <c r="C101" s="24"/>
      <c r="D101" s="75"/>
      <c r="E101" s="75"/>
      <c r="F101" s="204"/>
    </row>
    <row r="102" spans="1:6" hidden="1" x14ac:dyDescent="0.2">
      <c r="A102" s="203"/>
      <c r="B102" s="24"/>
      <c r="C102" s="24"/>
      <c r="D102" s="75"/>
      <c r="E102" s="75"/>
      <c r="F102" s="204"/>
    </row>
    <row r="103" spans="1:6" hidden="1" x14ac:dyDescent="0.2">
      <c r="A103" s="203"/>
      <c r="B103" s="24"/>
      <c r="C103" s="24"/>
      <c r="D103" s="75"/>
      <c r="E103" s="75"/>
      <c r="F103" s="204"/>
    </row>
    <row r="104" spans="1:6" hidden="1" x14ac:dyDescent="0.2">
      <c r="A104" s="203"/>
      <c r="B104" s="24"/>
      <c r="C104" s="24"/>
      <c r="D104" s="75"/>
      <c r="E104" s="75"/>
      <c r="F104" s="204"/>
    </row>
    <row r="105" spans="1:6" hidden="1" x14ac:dyDescent="0.2">
      <c r="A105" s="203"/>
      <c r="B105" s="24"/>
      <c r="C105" s="24"/>
      <c r="D105" s="75"/>
      <c r="E105" s="75"/>
      <c r="F105" s="204"/>
    </row>
    <row r="106" spans="1:6" hidden="1" x14ac:dyDescent="0.2">
      <c r="A106" s="203"/>
      <c r="B106" s="24"/>
      <c r="C106" s="24"/>
      <c r="D106" s="75"/>
      <c r="E106" s="75"/>
      <c r="F106" s="204"/>
    </row>
    <row r="107" spans="1:6" hidden="1" x14ac:dyDescent="0.2">
      <c r="A107" s="203"/>
      <c r="B107" s="24"/>
      <c r="C107" s="24"/>
      <c r="D107" s="75"/>
      <c r="E107" s="75"/>
      <c r="F107" s="204"/>
    </row>
    <row r="108" spans="1:6" hidden="1" x14ac:dyDescent="0.2">
      <c r="A108" s="203"/>
      <c r="B108" s="24"/>
      <c r="C108" s="24"/>
      <c r="D108" s="75"/>
      <c r="E108" s="75"/>
      <c r="F108" s="204"/>
    </row>
    <row r="109" spans="1:6" hidden="1" x14ac:dyDescent="0.2">
      <c r="A109" s="203"/>
      <c r="B109" s="24"/>
      <c r="C109" s="24"/>
      <c r="D109" s="75"/>
      <c r="E109" s="75"/>
      <c r="F109" s="204"/>
    </row>
    <row r="110" spans="1:6" hidden="1" x14ac:dyDescent="0.2">
      <c r="A110" s="203"/>
      <c r="B110" s="24"/>
      <c r="C110" s="24"/>
      <c r="D110" s="75"/>
      <c r="E110" s="75"/>
      <c r="F110" s="204"/>
    </row>
    <row r="111" spans="1:6" hidden="1" x14ac:dyDescent="0.2">
      <c r="A111" s="203"/>
      <c r="B111" s="24"/>
      <c r="C111" s="24"/>
      <c r="D111" s="75"/>
      <c r="E111" s="75"/>
      <c r="F111" s="204"/>
    </row>
    <row r="112" spans="1:6" hidden="1" x14ac:dyDescent="0.2">
      <c r="A112" s="203"/>
      <c r="B112" s="24"/>
      <c r="C112" s="24"/>
      <c r="D112" s="75"/>
      <c r="E112" s="75"/>
      <c r="F112" s="204"/>
    </row>
    <row r="113" spans="1:6" hidden="1" x14ac:dyDescent="0.2">
      <c r="A113" s="203"/>
      <c r="B113" s="24"/>
      <c r="C113" s="24"/>
      <c r="D113" s="75"/>
      <c r="E113" s="75"/>
      <c r="F113" s="204"/>
    </row>
    <row r="114" spans="1:6" hidden="1" x14ac:dyDescent="0.2">
      <c r="A114" s="203"/>
      <c r="B114" s="24"/>
      <c r="C114" s="24"/>
      <c r="D114" s="75"/>
      <c r="E114" s="75"/>
      <c r="F114" s="204"/>
    </row>
    <row r="115" spans="1:6" hidden="1" x14ac:dyDescent="0.2">
      <c r="A115" s="203"/>
      <c r="B115" s="24"/>
      <c r="C115" s="24"/>
      <c r="D115" s="75"/>
      <c r="E115" s="75"/>
      <c r="F115" s="204"/>
    </row>
    <row r="116" spans="1:6" hidden="1" x14ac:dyDescent="0.2">
      <c r="A116" s="203"/>
      <c r="B116" s="24"/>
      <c r="C116" s="24"/>
      <c r="D116" s="75"/>
      <c r="E116" s="75"/>
      <c r="F116" s="204"/>
    </row>
    <row r="117" spans="1:6" hidden="1" x14ac:dyDescent="0.2">
      <c r="A117" s="203"/>
      <c r="B117" s="24"/>
      <c r="C117" s="24"/>
      <c r="D117" s="75"/>
      <c r="E117" s="75"/>
      <c r="F117" s="204"/>
    </row>
    <row r="118" spans="1:6" hidden="1" x14ac:dyDescent="0.2">
      <c r="A118" s="203"/>
      <c r="B118" s="24"/>
      <c r="C118" s="24"/>
      <c r="D118" s="75"/>
      <c r="E118" s="75"/>
      <c r="F118" s="204"/>
    </row>
    <row r="119" spans="1:6" hidden="1" x14ac:dyDescent="0.2">
      <c r="A119" s="203"/>
      <c r="B119" s="24"/>
      <c r="C119" s="24"/>
      <c r="D119" s="75"/>
      <c r="E119" s="75"/>
      <c r="F119" s="204"/>
    </row>
    <row r="120" spans="1:6" hidden="1" x14ac:dyDescent="0.2">
      <c r="A120" s="203"/>
      <c r="B120" s="24"/>
      <c r="C120" s="24"/>
      <c r="D120" s="75"/>
      <c r="E120" s="75"/>
      <c r="F120" s="204"/>
    </row>
    <row r="121" spans="1:6" hidden="1" x14ac:dyDescent="0.2">
      <c r="A121" s="203"/>
      <c r="B121" s="24"/>
      <c r="C121" s="24"/>
      <c r="D121" s="75"/>
      <c r="E121" s="75"/>
      <c r="F121" s="204"/>
    </row>
    <row r="122" spans="1:6" hidden="1" x14ac:dyDescent="0.2">
      <c r="A122" s="203"/>
      <c r="B122" s="24"/>
      <c r="C122" s="24"/>
      <c r="D122" s="75"/>
      <c r="E122" s="75"/>
      <c r="F122" s="204"/>
    </row>
    <row r="123" spans="1:6" hidden="1" x14ac:dyDescent="0.2">
      <c r="A123" s="203"/>
      <c r="B123" s="24"/>
      <c r="C123" s="24"/>
      <c r="D123" s="75"/>
      <c r="E123" s="75"/>
      <c r="F123" s="204"/>
    </row>
    <row r="124" spans="1:6" hidden="1" x14ac:dyDescent="0.2">
      <c r="A124" s="203"/>
      <c r="B124" s="24"/>
      <c r="C124" s="24"/>
      <c r="D124" s="75"/>
      <c r="E124" s="75"/>
      <c r="F124" s="204"/>
    </row>
    <row r="125" spans="1:6" ht="2.25" customHeight="1" x14ac:dyDescent="0.2">
      <c r="A125" s="205"/>
      <c r="B125" s="206"/>
      <c r="C125" s="206"/>
      <c r="D125" s="207"/>
      <c r="E125" s="207"/>
      <c r="F125" s="208"/>
    </row>
    <row r="126" spans="1:6" x14ac:dyDescent="0.2">
      <c r="D126" s="76"/>
      <c r="E126" s="76"/>
    </row>
  </sheetData>
  <sheetProtection selectLockedCells="1" selectUnlockedCells="1"/>
  <mergeCells count="13">
    <mergeCell ref="A1:F1"/>
    <mergeCell ref="A2:F2"/>
    <mergeCell ref="A3:F3"/>
    <mergeCell ref="A4:F4"/>
    <mergeCell ref="A5:F5"/>
    <mergeCell ref="A8:F8"/>
    <mergeCell ref="A10:A12"/>
    <mergeCell ref="B10:B12"/>
    <mergeCell ref="C10:C12"/>
    <mergeCell ref="D10:F10"/>
    <mergeCell ref="D11:D12"/>
    <mergeCell ref="E11:E12"/>
    <mergeCell ref="F11:F12"/>
  </mergeCells>
  <pageMargins left="0.59055118110236227" right="0.39370078740157483" top="0" bottom="0" header="0" footer="0"/>
  <pageSetup paperSize="9" scale="74" firstPageNumber="0" fitToHeight="0" orientation="portrait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4577" r:id="rId4" name="ToggleButton1">
          <controlPr defaultSize="0" print="0" autoLine="0" r:id="rId5">
            <anchor moveWithCells="1">
              <from>
                <xdr:col>47</xdr:col>
                <xdr:colOff>476250</xdr:colOff>
                <xdr:row>0</xdr:row>
                <xdr:rowOff>0</xdr:rowOff>
              </from>
              <to>
                <xdr:col>53</xdr:col>
                <xdr:colOff>66675</xdr:colOff>
                <xdr:row>2</xdr:row>
                <xdr:rowOff>28575</xdr:rowOff>
              </to>
            </anchor>
          </controlPr>
        </control>
      </mc:Choice>
      <mc:Fallback>
        <control shapeId="24577" r:id="rId4" name="ToggleButton1"/>
      </mc:Fallback>
    </mc:AlternateContent>
  </control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0">
    <pageSetUpPr fitToPage="1"/>
  </sheetPr>
  <dimension ref="A1:G119"/>
  <sheetViews>
    <sheetView view="pageBreakPreview" topLeftCell="A10" zoomScaleSheetLayoutView="100" workbookViewId="0">
      <selection activeCell="A14" sqref="A14"/>
    </sheetView>
  </sheetViews>
  <sheetFormatPr defaultColWidth="9.140625" defaultRowHeight="12.75" x14ac:dyDescent="0.2"/>
  <cols>
    <col min="1" max="1" width="82.140625" style="26" customWidth="1"/>
    <col min="2" max="2" width="17" style="26" customWidth="1"/>
    <col min="3" max="3" width="11" style="26" customWidth="1"/>
    <col min="4" max="4" width="12.28515625" style="77" customWidth="1"/>
    <col min="5" max="5" width="14.7109375" style="27" customWidth="1"/>
    <col min="6" max="6" width="12.5703125" style="7" customWidth="1"/>
    <col min="7" max="7" width="14.7109375" style="7" customWidth="1"/>
    <col min="8" max="16384" width="9.140625" style="7"/>
  </cols>
  <sheetData>
    <row r="1" spans="1:7" s="8" customFormat="1" ht="14.25" x14ac:dyDescent="0.2">
      <c r="A1" s="20"/>
      <c r="B1" s="20"/>
      <c r="C1" s="20"/>
      <c r="D1" s="2"/>
      <c r="E1" s="20" t="s">
        <v>196</v>
      </c>
    </row>
    <row r="2" spans="1:7" s="1" customFormat="1" ht="14.25" x14ac:dyDescent="0.2">
      <c r="A2" s="20"/>
      <c r="B2" s="20"/>
      <c r="C2" s="20"/>
      <c r="D2" s="2"/>
      <c r="E2" s="21" t="s">
        <v>149</v>
      </c>
      <c r="F2" s="3"/>
      <c r="G2" s="2"/>
    </row>
    <row r="3" spans="1:7" s="1" customFormat="1" ht="14.25" x14ac:dyDescent="0.2">
      <c r="A3" s="20"/>
      <c r="B3" s="20"/>
      <c r="C3" s="20"/>
      <c r="D3" s="2"/>
      <c r="E3" s="21" t="s">
        <v>157</v>
      </c>
      <c r="F3" s="3"/>
      <c r="G3" s="2"/>
    </row>
    <row r="4" spans="1:7" s="1" customFormat="1" ht="14.25" x14ac:dyDescent="0.2">
      <c r="A4" s="20"/>
      <c r="B4" s="20"/>
      <c r="C4" s="20"/>
      <c r="D4" s="2"/>
      <c r="E4" s="21" t="s">
        <v>158</v>
      </c>
      <c r="F4" s="3"/>
      <c r="G4" s="2"/>
    </row>
    <row r="5" spans="1:7" s="1" customFormat="1" ht="14.25" x14ac:dyDescent="0.2">
      <c r="A5" s="19"/>
      <c r="B5" s="19"/>
      <c r="C5" s="19"/>
      <c r="E5" s="65" t="s">
        <v>287</v>
      </c>
      <c r="F5" s="3"/>
      <c r="G5" s="2"/>
    </row>
    <row r="6" spans="1:7" s="1" customFormat="1" ht="8.65" customHeight="1" x14ac:dyDescent="0.2">
      <c r="A6" s="65"/>
      <c r="B6" s="65"/>
      <c r="C6" s="65"/>
      <c r="D6" s="67"/>
      <c r="E6" s="65"/>
      <c r="F6" s="3"/>
      <c r="G6" s="2"/>
    </row>
    <row r="7" spans="1:7" s="8" customFormat="1" ht="30" customHeight="1" x14ac:dyDescent="0.2">
      <c r="A7" s="243" t="s">
        <v>295</v>
      </c>
      <c r="B7" s="243"/>
      <c r="C7" s="243"/>
      <c r="D7" s="243"/>
      <c r="E7" s="243"/>
    </row>
    <row r="8" spans="1:7" s="8" customFormat="1" ht="3" customHeight="1" x14ac:dyDescent="0.2">
      <c r="A8" s="22"/>
      <c r="B8" s="22"/>
      <c r="C8" s="22"/>
      <c r="D8" s="68"/>
      <c r="E8" s="19"/>
    </row>
    <row r="9" spans="1:7" s="8" customFormat="1" ht="14.25" customHeight="1" x14ac:dyDescent="0.2">
      <c r="A9" s="244" t="s">
        <v>10</v>
      </c>
      <c r="B9" s="247" t="s">
        <v>4</v>
      </c>
      <c r="C9" s="247" t="s">
        <v>5</v>
      </c>
      <c r="D9" s="245" t="s">
        <v>147</v>
      </c>
      <c r="E9" s="246"/>
    </row>
    <row r="10" spans="1:7" s="8" customFormat="1" ht="144" customHeight="1" x14ac:dyDescent="0.2">
      <c r="A10" s="244"/>
      <c r="B10" s="248"/>
      <c r="C10" s="248"/>
      <c r="D10" s="69" t="s">
        <v>6</v>
      </c>
      <c r="E10" s="23" t="s">
        <v>277</v>
      </c>
    </row>
    <row r="11" spans="1:7" s="8" customFormat="1" ht="43.5" customHeight="1" x14ac:dyDescent="0.2">
      <c r="A11" s="103" t="s">
        <v>297</v>
      </c>
      <c r="B11" s="125" t="s">
        <v>162</v>
      </c>
      <c r="C11" s="124"/>
      <c r="D11" s="127">
        <f>D12</f>
        <v>1208.22</v>
      </c>
      <c r="E11" s="128">
        <f>E12</f>
        <v>0</v>
      </c>
    </row>
    <row r="12" spans="1:7" s="8" customFormat="1" ht="17.25" customHeight="1" x14ac:dyDescent="0.2">
      <c r="A12" s="85" t="s">
        <v>41</v>
      </c>
      <c r="B12" s="126" t="s">
        <v>162</v>
      </c>
      <c r="C12" s="126" t="s">
        <v>155</v>
      </c>
      <c r="D12" s="129">
        <f>D13</f>
        <v>1208.22</v>
      </c>
      <c r="E12" s="130">
        <f>E13</f>
        <v>0</v>
      </c>
    </row>
    <row r="13" spans="1:7" s="8" customFormat="1" ht="17.25" customHeight="1" x14ac:dyDescent="0.2">
      <c r="A13" s="85" t="s">
        <v>42</v>
      </c>
      <c r="B13" s="126" t="s">
        <v>162</v>
      </c>
      <c r="C13" s="126" t="s">
        <v>156</v>
      </c>
      <c r="D13" s="129">
        <f>'Ведом прил 4'!F82</f>
        <v>1208.22</v>
      </c>
      <c r="E13" s="130">
        <f>'Ведом прил 4'!G82</f>
        <v>0</v>
      </c>
    </row>
    <row r="14" spans="1:7" ht="38.25" x14ac:dyDescent="0.2">
      <c r="A14" s="61" t="s">
        <v>296</v>
      </c>
      <c r="B14" s="61">
        <f>'Ведом прил 4'!D16</f>
        <v>3400000000</v>
      </c>
      <c r="C14" s="61"/>
      <c r="D14" s="70">
        <f>D15+D18+D20+D22+D24</f>
        <v>10197.857</v>
      </c>
      <c r="E14" s="62">
        <f>E15+E18+E22+E24</f>
        <v>1036.557</v>
      </c>
      <c r="F14" s="60"/>
      <c r="G14" s="60"/>
    </row>
    <row r="15" spans="1:7" ht="38.25" x14ac:dyDescent="0.2">
      <c r="A15" s="11" t="s">
        <v>39</v>
      </c>
      <c r="B15" s="11">
        <f>B14</f>
        <v>3400000000</v>
      </c>
      <c r="C15" s="11">
        <v>100</v>
      </c>
      <c r="D15" s="71">
        <f>D16+D17</f>
        <v>5093.2829999999994</v>
      </c>
      <c r="E15" s="55">
        <f>E16+E17</f>
        <v>560.13499999999999</v>
      </c>
    </row>
    <row r="16" spans="1:7" x14ac:dyDescent="0.2">
      <c r="A16" s="11" t="s">
        <v>75</v>
      </c>
      <c r="B16" s="11">
        <f>B15</f>
        <v>3400000000</v>
      </c>
      <c r="C16" s="11">
        <v>110</v>
      </c>
      <c r="D16" s="71">
        <f>SUM('Ведом прил 4'!F86+'Ведом прил 4'!F125+'Ведом прил 4'!F151)</f>
        <v>3411.8449999999998</v>
      </c>
      <c r="E16" s="55">
        <f>'Ведом прил 4'!G42+'Ведом прил 4'!G125</f>
        <v>450.16899999999998</v>
      </c>
    </row>
    <row r="17" spans="1:5" x14ac:dyDescent="0.2">
      <c r="A17" s="11" t="s">
        <v>40</v>
      </c>
      <c r="B17" s="11">
        <f>B15</f>
        <v>3400000000</v>
      </c>
      <c r="C17" s="11">
        <v>120</v>
      </c>
      <c r="D17" s="71">
        <f>'Ведом прил 4'!F18+'Ведом прил 4'!F26+'Ведом прил 4'!F64</f>
        <v>1681.4379999999999</v>
      </c>
      <c r="E17" s="55">
        <f>'Ведом прил 4'!G18+'Ведом прил 4'!G26+'Ведом прил 4'!G64</f>
        <v>109.96599999999999</v>
      </c>
    </row>
    <row r="18" spans="1:5" x14ac:dyDescent="0.2">
      <c r="A18" s="49" t="s">
        <v>41</v>
      </c>
      <c r="B18" s="11">
        <f t="shared" ref="B18:B21" si="0">B17</f>
        <v>3400000000</v>
      </c>
      <c r="C18" s="11">
        <v>200</v>
      </c>
      <c r="D18" s="71">
        <f>D19</f>
        <v>4582.7340000000004</v>
      </c>
      <c r="E18" s="55">
        <f>E19</f>
        <v>476.42199999999997</v>
      </c>
    </row>
    <row r="19" spans="1:5" x14ac:dyDescent="0.2">
      <c r="A19" s="11" t="s">
        <v>42</v>
      </c>
      <c r="B19" s="11">
        <f t="shared" si="0"/>
        <v>3400000000</v>
      </c>
      <c r="C19" s="11">
        <v>240</v>
      </c>
      <c r="D19" s="71">
        <f>SUM('Ведом прил 4'!F191+'Ведом прил 4'!F127+'Ведом прил 4'!F98+'Ведом прил 4'!F88+'Ведом прил 4'!F70+'Ведом прил 4'!F66+'Ведом прил 4'!F53+'Ведом прил 4'!F28)</f>
        <v>4582.7340000000004</v>
      </c>
      <c r="E19" s="55">
        <f>'Ведом прил 4'!G28+'Ведом прил 4'!G66+'Ведом прил 4'!G72+'Ведом прил 4'!G98+'Ведом прил 4'!G127+'Ведом прил 4'!G191</f>
        <v>476.42199999999997</v>
      </c>
    </row>
    <row r="20" spans="1:5" x14ac:dyDescent="0.2">
      <c r="A20" s="85" t="s">
        <v>281</v>
      </c>
      <c r="B20" s="11">
        <f t="shared" si="0"/>
        <v>3400000000</v>
      </c>
      <c r="C20" s="11">
        <v>300</v>
      </c>
      <c r="D20" s="71">
        <f>SUM(D21)</f>
        <v>150</v>
      </c>
      <c r="E20" s="55"/>
    </row>
    <row r="21" spans="1:5" x14ac:dyDescent="0.2">
      <c r="A21" s="85" t="s">
        <v>282</v>
      </c>
      <c r="B21" s="11">
        <f t="shared" si="0"/>
        <v>3400000000</v>
      </c>
      <c r="C21" s="11">
        <v>320</v>
      </c>
      <c r="D21" s="71">
        <f>SUM('Ведом прил 4'!F199)</f>
        <v>150</v>
      </c>
      <c r="E21" s="55"/>
    </row>
    <row r="22" spans="1:5" x14ac:dyDescent="0.2">
      <c r="A22" s="11" t="s">
        <v>47</v>
      </c>
      <c r="B22" s="11">
        <f t="shared" ref="B22" si="1">B18</f>
        <v>3400000000</v>
      </c>
      <c r="C22" s="11">
        <v>500</v>
      </c>
      <c r="D22" s="71">
        <f>D23</f>
        <v>326.48500000000001</v>
      </c>
      <c r="E22" s="71">
        <f>E23</f>
        <v>0</v>
      </c>
    </row>
    <row r="23" spans="1:5" x14ac:dyDescent="0.2">
      <c r="A23" s="11" t="s">
        <v>48</v>
      </c>
      <c r="B23" s="11">
        <f t="shared" ref="B23:B24" si="2">B22</f>
        <v>3400000000</v>
      </c>
      <c r="C23" s="11">
        <v>540</v>
      </c>
      <c r="D23" s="71">
        <f>SUM('Ведом прил 4'!F212+'Ведом прил 4'!F193+'Ведом прил 4'!F136+'Ведом прил 4'!F55+'Ведом прил 4'!F42+'Ведом прил 4'!F34)</f>
        <v>326.48500000000001</v>
      </c>
      <c r="E23" s="71">
        <f>'Ведом прил 4'!G34+'Ведом прил 4'!G42+'Ведом прил 4'!G55+'Ведом прил 4'!G136+'Ведом прил 4'!G193+'Ведом прил 4'!G212</f>
        <v>0</v>
      </c>
    </row>
    <row r="24" spans="1:5" x14ac:dyDescent="0.2">
      <c r="A24" s="11" t="s">
        <v>43</v>
      </c>
      <c r="B24" s="11">
        <f t="shared" si="2"/>
        <v>3400000000</v>
      </c>
      <c r="C24" s="11">
        <v>800</v>
      </c>
      <c r="D24" s="71">
        <f>D25</f>
        <v>45.355000000000004</v>
      </c>
      <c r="E24" s="71">
        <f>E25</f>
        <v>0</v>
      </c>
    </row>
    <row r="25" spans="1:5" x14ac:dyDescent="0.2">
      <c r="A25" s="11" t="s">
        <v>44</v>
      </c>
      <c r="B25" s="11">
        <f t="shared" ref="B25" si="3">B23</f>
        <v>3400000000</v>
      </c>
      <c r="C25" s="11">
        <v>850</v>
      </c>
      <c r="D25" s="71">
        <f>SUM('Ведом прил 4'!F194+'Ведом прил 4'!F71)</f>
        <v>45.355000000000004</v>
      </c>
      <c r="E25" s="71">
        <f>'Ведом прил 4'!G195</f>
        <v>0</v>
      </c>
    </row>
    <row r="26" spans="1:5" ht="15.75" customHeight="1" x14ac:dyDescent="0.2">
      <c r="A26" s="36" t="s">
        <v>50</v>
      </c>
      <c r="B26" s="63" t="s">
        <v>137</v>
      </c>
      <c r="C26" s="64"/>
      <c r="D26" s="72">
        <f>D27</f>
        <v>0.438</v>
      </c>
      <c r="E26" s="72">
        <f>E27</f>
        <v>0</v>
      </c>
    </row>
    <row r="27" spans="1:5" s="17" customFormat="1" ht="38.25" x14ac:dyDescent="0.2">
      <c r="A27" s="16" t="s">
        <v>143</v>
      </c>
      <c r="B27" s="50" t="s">
        <v>138</v>
      </c>
      <c r="C27" s="58"/>
      <c r="D27" s="73">
        <f>D30</f>
        <v>0.438</v>
      </c>
      <c r="E27" s="56">
        <f>E30</f>
        <v>0</v>
      </c>
    </row>
    <row r="28" spans="1:5" s="17" customFormat="1" ht="38.25" hidden="1" x14ac:dyDescent="0.2">
      <c r="A28" s="11" t="s">
        <v>39</v>
      </c>
      <c r="B28" s="50" t="s">
        <v>138</v>
      </c>
      <c r="C28" s="58">
        <v>100</v>
      </c>
      <c r="D28" s="73" t="e">
        <f>D29</f>
        <v>#REF!</v>
      </c>
      <c r="E28" s="56" t="e">
        <f>E29</f>
        <v>#REF!</v>
      </c>
    </row>
    <row r="29" spans="1:5" s="17" customFormat="1" hidden="1" x14ac:dyDescent="0.2">
      <c r="A29" s="11" t="s">
        <v>40</v>
      </c>
      <c r="B29" s="50" t="s">
        <v>138</v>
      </c>
      <c r="C29" s="58">
        <v>120</v>
      </c>
      <c r="D29" s="73" t="e">
        <f>'Ведом прил 4'!#REF!+'Ведом прил 4'!F218+'Ведом прил 4'!#REF!</f>
        <v>#REF!</v>
      </c>
      <c r="E29" s="56" t="e">
        <f>'Ведом прил 4'!#REF!+'Ведом прил 4'!G218+'Ведом прил 4'!#REF!</f>
        <v>#REF!</v>
      </c>
    </row>
    <row r="30" spans="1:5" s="17" customFormat="1" ht="14.25" customHeight="1" x14ac:dyDescent="0.2">
      <c r="A30" s="16" t="s">
        <v>43</v>
      </c>
      <c r="B30" s="50" t="s">
        <v>138</v>
      </c>
      <c r="C30" s="58">
        <v>800</v>
      </c>
      <c r="D30" s="73">
        <f>D31</f>
        <v>0.438</v>
      </c>
      <c r="E30" s="56">
        <f>E31</f>
        <v>0</v>
      </c>
    </row>
    <row r="31" spans="1:5" s="17" customFormat="1" ht="12" customHeight="1" x14ac:dyDescent="0.2">
      <c r="A31" s="16" t="s">
        <v>74</v>
      </c>
      <c r="B31" s="50" t="s">
        <v>138</v>
      </c>
      <c r="C31" s="58">
        <v>870</v>
      </c>
      <c r="D31" s="73">
        <f>'Ведом прил 4'!F47</f>
        <v>0.438</v>
      </c>
      <c r="E31" s="56">
        <f>'Ведом прил 4'!G47</f>
        <v>0</v>
      </c>
    </row>
    <row r="32" spans="1:5" s="17" customFormat="1" ht="0.75" hidden="1" customHeight="1" x14ac:dyDescent="0.2">
      <c r="A32" s="16" t="s">
        <v>144</v>
      </c>
      <c r="B32" s="50" t="s">
        <v>139</v>
      </c>
      <c r="C32" s="58"/>
      <c r="D32" s="73">
        <f>D33</f>
        <v>127.9</v>
      </c>
      <c r="E32" s="56">
        <f>E33</f>
        <v>0</v>
      </c>
    </row>
    <row r="33" spans="1:5" s="17" customFormat="1" hidden="1" x14ac:dyDescent="0.2">
      <c r="A33" s="16" t="s">
        <v>41</v>
      </c>
      <c r="B33" s="50" t="s">
        <v>139</v>
      </c>
      <c r="C33" s="58">
        <v>200</v>
      </c>
      <c r="D33" s="73">
        <f>D34</f>
        <v>127.9</v>
      </c>
      <c r="E33" s="56">
        <f>E34</f>
        <v>0</v>
      </c>
    </row>
    <row r="34" spans="1:5" s="17" customFormat="1" hidden="1" x14ac:dyDescent="0.2">
      <c r="A34" s="16" t="s">
        <v>42</v>
      </c>
      <c r="B34" s="50" t="s">
        <v>139</v>
      </c>
      <c r="C34" s="58">
        <v>240</v>
      </c>
      <c r="D34" s="73">
        <f>'Ведом прил 4'!F88</f>
        <v>127.9</v>
      </c>
      <c r="E34" s="56">
        <f>'Ведом прил 4'!G88</f>
        <v>0</v>
      </c>
    </row>
    <row r="35" spans="1:5" s="17" customFormat="1" ht="0.75" hidden="1" customHeight="1" x14ac:dyDescent="0.2">
      <c r="A35" s="16" t="s">
        <v>142</v>
      </c>
      <c r="B35" s="50" t="s">
        <v>141</v>
      </c>
      <c r="C35" s="58"/>
      <c r="D35" s="73">
        <f>D36</f>
        <v>0</v>
      </c>
      <c r="E35" s="56">
        <f>E36</f>
        <v>0</v>
      </c>
    </row>
    <row r="36" spans="1:5" s="17" customFormat="1" hidden="1" x14ac:dyDescent="0.2">
      <c r="A36" s="16" t="s">
        <v>41</v>
      </c>
      <c r="B36" s="50" t="s">
        <v>141</v>
      </c>
      <c r="C36" s="58">
        <v>200</v>
      </c>
      <c r="D36" s="73">
        <f>D37</f>
        <v>0</v>
      </c>
      <c r="E36" s="56">
        <f>E37</f>
        <v>0</v>
      </c>
    </row>
    <row r="37" spans="1:5" s="17" customFormat="1" hidden="1" x14ac:dyDescent="0.2">
      <c r="A37" s="16" t="s">
        <v>42</v>
      </c>
      <c r="B37" s="50" t="s">
        <v>141</v>
      </c>
      <c r="C37" s="58">
        <v>240</v>
      </c>
      <c r="D37" s="73">
        <f>'Ведом прил 4'!F118</f>
        <v>0</v>
      </c>
      <c r="E37" s="56">
        <f>'Ведом прил 4'!G118</f>
        <v>0</v>
      </c>
    </row>
    <row r="38" spans="1:5" s="17" customFormat="1" ht="1.5" hidden="1" customHeight="1" x14ac:dyDescent="0.2">
      <c r="A38" s="16" t="s">
        <v>145</v>
      </c>
      <c r="B38" s="50" t="s">
        <v>140</v>
      </c>
      <c r="C38" s="58"/>
      <c r="D38" s="73" t="e">
        <f>D39</f>
        <v>#REF!</v>
      </c>
      <c r="E38" s="56" t="e">
        <f>E39</f>
        <v>#REF!</v>
      </c>
    </row>
    <row r="39" spans="1:5" ht="25.5" hidden="1" x14ac:dyDescent="0.2">
      <c r="A39" s="16" t="s">
        <v>90</v>
      </c>
      <c r="B39" s="50" t="s">
        <v>140</v>
      </c>
      <c r="C39" s="58">
        <v>400</v>
      </c>
      <c r="D39" s="73" t="e">
        <f>D40</f>
        <v>#REF!</v>
      </c>
      <c r="E39" s="56" t="e">
        <f>E40</f>
        <v>#REF!</v>
      </c>
    </row>
    <row r="40" spans="1:5" hidden="1" x14ac:dyDescent="0.2">
      <c r="A40" s="16" t="s">
        <v>91</v>
      </c>
      <c r="B40" s="50" t="s">
        <v>140</v>
      </c>
      <c r="C40" s="58">
        <v>410</v>
      </c>
      <c r="D40" s="73" t="e">
        <f>'Ведом прил 4'!#REF!</f>
        <v>#REF!</v>
      </c>
      <c r="E40" s="56" t="e">
        <f>'Ведом прил 4'!#REF!</f>
        <v>#REF!</v>
      </c>
    </row>
    <row r="41" spans="1:5" ht="12.75" customHeight="1" x14ac:dyDescent="0.2">
      <c r="A41" s="57" t="s">
        <v>6</v>
      </c>
      <c r="B41" s="57"/>
      <c r="C41" s="59"/>
      <c r="D41" s="72">
        <f>D11+D14+D26</f>
        <v>11406.514999999999</v>
      </c>
      <c r="E41" s="72">
        <f>E11+E14+E26</f>
        <v>1036.557</v>
      </c>
    </row>
    <row r="42" spans="1:5" hidden="1" x14ac:dyDescent="0.2">
      <c r="A42" s="25" t="s">
        <v>79</v>
      </c>
      <c r="B42" s="25"/>
      <c r="C42" s="25"/>
      <c r="D42" s="74">
        <v>0</v>
      </c>
      <c r="E42" s="18">
        <v>0</v>
      </c>
    </row>
    <row r="43" spans="1:5" hidden="1" x14ac:dyDescent="0.2">
      <c r="A43" s="24" t="s">
        <v>79</v>
      </c>
      <c r="B43" s="24"/>
      <c r="C43" s="24"/>
      <c r="D43" s="75">
        <v>0</v>
      </c>
      <c r="E43" s="9">
        <v>0</v>
      </c>
    </row>
    <row r="44" spans="1:5" hidden="1" x14ac:dyDescent="0.2">
      <c r="A44" s="24" t="s">
        <v>79</v>
      </c>
      <c r="B44" s="24"/>
      <c r="C44" s="24"/>
      <c r="D44" s="75">
        <v>0</v>
      </c>
      <c r="E44" s="9">
        <v>0</v>
      </c>
    </row>
    <row r="45" spans="1:5" hidden="1" x14ac:dyDescent="0.2">
      <c r="A45" s="24" t="s">
        <v>79</v>
      </c>
      <c r="B45" s="24"/>
      <c r="C45" s="24"/>
      <c r="D45" s="75">
        <v>0</v>
      </c>
      <c r="E45" s="9">
        <v>0</v>
      </c>
    </row>
    <row r="46" spans="1:5" hidden="1" x14ac:dyDescent="0.2">
      <c r="A46" s="24" t="s">
        <v>79</v>
      </c>
      <c r="B46" s="24"/>
      <c r="C46" s="24"/>
      <c r="D46" s="75">
        <v>0</v>
      </c>
      <c r="E46" s="9">
        <v>0</v>
      </c>
    </row>
    <row r="47" spans="1:5" hidden="1" x14ac:dyDescent="0.2">
      <c r="A47" s="24" t="s">
        <v>79</v>
      </c>
      <c r="B47" s="24"/>
      <c r="C47" s="24"/>
      <c r="D47" s="75">
        <v>0</v>
      </c>
      <c r="E47" s="9">
        <v>0</v>
      </c>
    </row>
    <row r="48" spans="1:5" hidden="1" x14ac:dyDescent="0.2">
      <c r="A48" s="24" t="s">
        <v>79</v>
      </c>
      <c r="B48" s="24"/>
      <c r="C48" s="24"/>
      <c r="D48" s="75">
        <v>0</v>
      </c>
      <c r="E48" s="9">
        <v>0</v>
      </c>
    </row>
    <row r="49" spans="1:5" hidden="1" x14ac:dyDescent="0.2">
      <c r="A49" s="24" t="s">
        <v>79</v>
      </c>
      <c r="B49" s="24"/>
      <c r="C49" s="24"/>
      <c r="D49" s="75">
        <v>0</v>
      </c>
      <c r="E49" s="9">
        <v>0</v>
      </c>
    </row>
    <row r="50" spans="1:5" hidden="1" x14ac:dyDescent="0.2">
      <c r="A50" s="24" t="s">
        <v>79</v>
      </c>
      <c r="B50" s="24"/>
      <c r="C50" s="24"/>
      <c r="D50" s="75">
        <v>0</v>
      </c>
      <c r="E50" s="9">
        <v>0</v>
      </c>
    </row>
    <row r="51" spans="1:5" hidden="1" x14ac:dyDescent="0.2">
      <c r="A51" s="24" t="s">
        <v>79</v>
      </c>
      <c r="B51" s="24"/>
      <c r="C51" s="24"/>
      <c r="D51" s="75">
        <v>0</v>
      </c>
      <c r="E51" s="9">
        <v>0</v>
      </c>
    </row>
    <row r="52" spans="1:5" hidden="1" x14ac:dyDescent="0.2">
      <c r="A52" s="24" t="s">
        <v>79</v>
      </c>
      <c r="B52" s="24"/>
      <c r="C52" s="24"/>
      <c r="D52" s="75">
        <v>0</v>
      </c>
      <c r="E52" s="9">
        <v>0</v>
      </c>
    </row>
    <row r="53" spans="1:5" hidden="1" x14ac:dyDescent="0.2">
      <c r="A53" s="24" t="s">
        <v>79</v>
      </c>
      <c r="B53" s="24"/>
      <c r="C53" s="24"/>
      <c r="D53" s="75">
        <v>0</v>
      </c>
      <c r="E53" s="9">
        <v>0</v>
      </c>
    </row>
    <row r="54" spans="1:5" hidden="1" x14ac:dyDescent="0.2">
      <c r="A54" s="24" t="s">
        <v>79</v>
      </c>
      <c r="B54" s="24"/>
      <c r="C54" s="24"/>
      <c r="D54" s="75">
        <v>0</v>
      </c>
      <c r="E54" s="9">
        <v>0</v>
      </c>
    </row>
    <row r="55" spans="1:5" hidden="1" x14ac:dyDescent="0.2">
      <c r="A55" s="24" t="s">
        <v>79</v>
      </c>
      <c r="B55" s="24"/>
      <c r="C55" s="24"/>
      <c r="D55" s="75">
        <v>0</v>
      </c>
      <c r="E55" s="9">
        <v>0</v>
      </c>
    </row>
    <row r="56" spans="1:5" hidden="1" x14ac:dyDescent="0.2">
      <c r="A56" s="24" t="s">
        <v>79</v>
      </c>
      <c r="B56" s="24"/>
      <c r="C56" s="24"/>
      <c r="D56" s="75">
        <v>0</v>
      </c>
      <c r="E56" s="9">
        <v>0</v>
      </c>
    </row>
    <row r="57" spans="1:5" hidden="1" x14ac:dyDescent="0.2">
      <c r="A57" s="24" t="s">
        <v>79</v>
      </c>
      <c r="B57" s="24"/>
      <c r="C57" s="24"/>
      <c r="D57" s="75">
        <v>0</v>
      </c>
      <c r="E57" s="9">
        <v>0</v>
      </c>
    </row>
    <row r="58" spans="1:5" hidden="1" x14ac:dyDescent="0.2">
      <c r="A58" s="24" t="s">
        <v>79</v>
      </c>
      <c r="B58" s="24"/>
      <c r="C58" s="24"/>
      <c r="D58" s="75">
        <v>0</v>
      </c>
      <c r="E58" s="9">
        <v>0</v>
      </c>
    </row>
    <row r="59" spans="1:5" hidden="1" x14ac:dyDescent="0.2">
      <c r="A59" s="24" t="s">
        <v>79</v>
      </c>
      <c r="B59" s="24"/>
      <c r="C59" s="24"/>
      <c r="D59" s="75">
        <v>0</v>
      </c>
      <c r="E59" s="9">
        <v>0</v>
      </c>
    </row>
    <row r="60" spans="1:5" hidden="1" x14ac:dyDescent="0.2">
      <c r="A60" s="24" t="s">
        <v>79</v>
      </c>
      <c r="B60" s="24"/>
      <c r="C60" s="24"/>
      <c r="D60" s="75">
        <v>0</v>
      </c>
      <c r="E60" s="9">
        <v>0</v>
      </c>
    </row>
    <row r="61" spans="1:5" hidden="1" x14ac:dyDescent="0.2">
      <c r="A61" s="24" t="s">
        <v>79</v>
      </c>
      <c r="B61" s="24"/>
      <c r="C61" s="24"/>
      <c r="D61" s="75">
        <v>0</v>
      </c>
      <c r="E61" s="9">
        <v>0</v>
      </c>
    </row>
    <row r="62" spans="1:5" hidden="1" x14ac:dyDescent="0.2">
      <c r="A62" s="24" t="s">
        <v>79</v>
      </c>
      <c r="B62" s="24"/>
      <c r="C62" s="24"/>
      <c r="D62" s="75">
        <v>0</v>
      </c>
      <c r="E62" s="9">
        <v>0</v>
      </c>
    </row>
    <row r="63" spans="1:5" hidden="1" x14ac:dyDescent="0.2">
      <c r="A63" s="24" t="s">
        <v>79</v>
      </c>
      <c r="B63" s="24"/>
      <c r="C63" s="24"/>
      <c r="D63" s="75">
        <v>0</v>
      </c>
      <c r="E63" s="9">
        <v>0</v>
      </c>
    </row>
    <row r="64" spans="1:5" hidden="1" x14ac:dyDescent="0.2">
      <c r="A64" s="24" t="s">
        <v>79</v>
      </c>
      <c r="B64" s="24"/>
      <c r="C64" s="24"/>
      <c r="D64" s="75">
        <v>0</v>
      </c>
      <c r="E64" s="9">
        <v>0</v>
      </c>
    </row>
    <row r="65" spans="1:5" hidden="1" x14ac:dyDescent="0.2">
      <c r="A65" s="24" t="s">
        <v>79</v>
      </c>
      <c r="B65" s="24"/>
      <c r="C65" s="24"/>
      <c r="D65" s="75">
        <v>0</v>
      </c>
      <c r="E65" s="9">
        <v>0</v>
      </c>
    </row>
    <row r="66" spans="1:5" hidden="1" x14ac:dyDescent="0.2">
      <c r="A66" s="24" t="s">
        <v>79</v>
      </c>
      <c r="B66" s="24"/>
      <c r="C66" s="24"/>
      <c r="D66" s="75">
        <v>0</v>
      </c>
      <c r="E66" s="9">
        <v>0</v>
      </c>
    </row>
    <row r="67" spans="1:5" hidden="1" x14ac:dyDescent="0.2">
      <c r="A67" s="24" t="s">
        <v>79</v>
      </c>
      <c r="B67" s="24"/>
      <c r="C67" s="24"/>
      <c r="D67" s="75">
        <v>0</v>
      </c>
      <c r="E67" s="9">
        <v>0</v>
      </c>
    </row>
    <row r="68" spans="1:5" hidden="1" x14ac:dyDescent="0.2">
      <c r="A68" s="24" t="s">
        <v>79</v>
      </c>
      <c r="B68" s="24"/>
      <c r="C68" s="24"/>
      <c r="D68" s="75">
        <v>0</v>
      </c>
      <c r="E68" s="9">
        <v>0</v>
      </c>
    </row>
    <row r="69" spans="1:5" hidden="1" x14ac:dyDescent="0.2">
      <c r="A69" s="24" t="s">
        <v>79</v>
      </c>
      <c r="B69" s="24"/>
      <c r="C69" s="24"/>
      <c r="D69" s="75">
        <v>0</v>
      </c>
      <c r="E69" s="9">
        <v>0</v>
      </c>
    </row>
    <row r="70" spans="1:5" hidden="1" x14ac:dyDescent="0.2">
      <c r="A70" s="24" t="s">
        <v>79</v>
      </c>
      <c r="B70" s="24"/>
      <c r="C70" s="24"/>
      <c r="D70" s="75">
        <v>0</v>
      </c>
      <c r="E70" s="9">
        <v>0</v>
      </c>
    </row>
    <row r="71" spans="1:5" hidden="1" x14ac:dyDescent="0.2">
      <c r="A71" s="24" t="s">
        <v>79</v>
      </c>
      <c r="B71" s="24"/>
      <c r="C71" s="24"/>
      <c r="D71" s="75">
        <v>0</v>
      </c>
      <c r="E71" s="9">
        <v>0</v>
      </c>
    </row>
    <row r="72" spans="1:5" hidden="1" x14ac:dyDescent="0.2">
      <c r="A72" s="24" t="s">
        <v>79</v>
      </c>
      <c r="B72" s="24"/>
      <c r="C72" s="24"/>
      <c r="D72" s="75">
        <v>0</v>
      </c>
      <c r="E72" s="9">
        <v>0</v>
      </c>
    </row>
    <row r="73" spans="1:5" hidden="1" x14ac:dyDescent="0.2">
      <c r="A73" s="24" t="s">
        <v>79</v>
      </c>
      <c r="B73" s="24"/>
      <c r="C73" s="24"/>
      <c r="D73" s="75">
        <v>0</v>
      </c>
      <c r="E73" s="9">
        <v>0</v>
      </c>
    </row>
    <row r="74" spans="1:5" hidden="1" x14ac:dyDescent="0.2">
      <c r="A74" s="24" t="s">
        <v>79</v>
      </c>
      <c r="B74" s="24"/>
      <c r="C74" s="24"/>
      <c r="D74" s="75">
        <v>0</v>
      </c>
      <c r="E74" s="9">
        <v>0</v>
      </c>
    </row>
    <row r="75" spans="1:5" hidden="1" x14ac:dyDescent="0.2">
      <c r="A75" s="24" t="s">
        <v>79</v>
      </c>
      <c r="B75" s="24"/>
      <c r="C75" s="24"/>
      <c r="D75" s="75">
        <v>0</v>
      </c>
      <c r="E75" s="9">
        <v>0</v>
      </c>
    </row>
    <row r="76" spans="1:5" hidden="1" x14ac:dyDescent="0.2">
      <c r="A76" s="24" t="s">
        <v>79</v>
      </c>
      <c r="B76" s="24"/>
      <c r="C76" s="24"/>
      <c r="D76" s="75">
        <v>0</v>
      </c>
      <c r="E76" s="9">
        <v>0</v>
      </c>
    </row>
    <row r="77" spans="1:5" hidden="1" x14ac:dyDescent="0.2">
      <c r="A77" s="24" t="s">
        <v>79</v>
      </c>
      <c r="B77" s="24"/>
      <c r="C77" s="24"/>
      <c r="D77" s="75">
        <v>0</v>
      </c>
      <c r="E77" s="9">
        <v>0</v>
      </c>
    </row>
    <row r="78" spans="1:5" hidden="1" x14ac:dyDescent="0.2">
      <c r="A78" s="24" t="s">
        <v>79</v>
      </c>
      <c r="B78" s="24"/>
      <c r="C78" s="24"/>
      <c r="D78" s="75">
        <v>0</v>
      </c>
      <c r="E78" s="9">
        <v>0</v>
      </c>
    </row>
    <row r="79" spans="1:5" hidden="1" x14ac:dyDescent="0.2">
      <c r="A79" s="24" t="s">
        <v>79</v>
      </c>
      <c r="B79" s="24"/>
      <c r="C79" s="24"/>
      <c r="D79" s="75">
        <v>0</v>
      </c>
      <c r="E79" s="9">
        <v>0</v>
      </c>
    </row>
    <row r="80" spans="1:5" hidden="1" x14ac:dyDescent="0.2">
      <c r="A80" s="24" t="s">
        <v>79</v>
      </c>
      <c r="B80" s="24"/>
      <c r="C80" s="24"/>
      <c r="D80" s="75">
        <v>0</v>
      </c>
      <c r="E80" s="9">
        <v>0</v>
      </c>
    </row>
    <row r="81" spans="1:5" hidden="1" x14ac:dyDescent="0.2">
      <c r="A81" s="24" t="s">
        <v>79</v>
      </c>
      <c r="B81" s="24"/>
      <c r="C81" s="24"/>
      <c r="D81" s="75">
        <v>0</v>
      </c>
      <c r="E81" s="9">
        <v>0</v>
      </c>
    </row>
    <row r="82" spans="1:5" hidden="1" x14ac:dyDescent="0.2">
      <c r="A82" s="24" t="s">
        <v>79</v>
      </c>
      <c r="B82" s="24"/>
      <c r="C82" s="24"/>
      <c r="D82" s="75">
        <v>0</v>
      </c>
      <c r="E82" s="9">
        <v>0</v>
      </c>
    </row>
    <row r="83" spans="1:5" hidden="1" x14ac:dyDescent="0.2">
      <c r="A83" s="24" t="s">
        <v>79</v>
      </c>
      <c r="B83" s="24"/>
      <c r="C83" s="24"/>
      <c r="D83" s="75">
        <v>0</v>
      </c>
      <c r="E83" s="9">
        <v>0</v>
      </c>
    </row>
    <row r="84" spans="1:5" hidden="1" x14ac:dyDescent="0.2">
      <c r="A84" s="24" t="s">
        <v>79</v>
      </c>
      <c r="B84" s="24"/>
      <c r="C84" s="24"/>
      <c r="D84" s="75">
        <v>0</v>
      </c>
      <c r="E84" s="9">
        <v>0</v>
      </c>
    </row>
    <row r="85" spans="1:5" hidden="1" x14ac:dyDescent="0.2">
      <c r="A85" s="24" t="s">
        <v>79</v>
      </c>
      <c r="B85" s="24"/>
      <c r="C85" s="24"/>
      <c r="D85" s="75">
        <v>0</v>
      </c>
      <c r="E85" s="9">
        <v>0</v>
      </c>
    </row>
    <row r="86" spans="1:5" hidden="1" x14ac:dyDescent="0.2">
      <c r="A86" s="24" t="s">
        <v>79</v>
      </c>
      <c r="B86" s="24"/>
      <c r="C86" s="24"/>
      <c r="D86" s="75">
        <v>0</v>
      </c>
      <c r="E86" s="9">
        <v>0</v>
      </c>
    </row>
    <row r="87" spans="1:5" hidden="1" x14ac:dyDescent="0.2">
      <c r="A87" s="24" t="s">
        <v>79</v>
      </c>
      <c r="B87" s="24"/>
      <c r="C87" s="24"/>
      <c r="D87" s="75">
        <v>0</v>
      </c>
      <c r="E87" s="9">
        <v>0</v>
      </c>
    </row>
    <row r="88" spans="1:5" hidden="1" x14ac:dyDescent="0.2">
      <c r="A88" s="24" t="s">
        <v>79</v>
      </c>
      <c r="B88" s="24"/>
      <c r="C88" s="24"/>
      <c r="D88" s="75">
        <v>0</v>
      </c>
      <c r="E88" s="9">
        <v>0</v>
      </c>
    </row>
    <row r="89" spans="1:5" hidden="1" x14ac:dyDescent="0.2">
      <c r="A89" s="24" t="s">
        <v>79</v>
      </c>
      <c r="B89" s="24"/>
      <c r="C89" s="24"/>
      <c r="D89" s="75">
        <v>0</v>
      </c>
      <c r="E89" s="9">
        <v>0</v>
      </c>
    </row>
    <row r="90" spans="1:5" hidden="1" x14ac:dyDescent="0.2">
      <c r="A90" s="24" t="s">
        <v>79</v>
      </c>
      <c r="B90" s="24"/>
      <c r="C90" s="24"/>
      <c r="D90" s="75">
        <v>0</v>
      </c>
      <c r="E90" s="9">
        <v>0</v>
      </c>
    </row>
    <row r="91" spans="1:5" hidden="1" x14ac:dyDescent="0.2">
      <c r="A91" s="24" t="s">
        <v>79</v>
      </c>
      <c r="B91" s="24"/>
      <c r="C91" s="24"/>
      <c r="D91" s="75">
        <v>0</v>
      </c>
      <c r="E91" s="9">
        <v>0</v>
      </c>
    </row>
    <row r="92" spans="1:5" hidden="1" x14ac:dyDescent="0.2">
      <c r="A92" s="24" t="s">
        <v>79</v>
      </c>
      <c r="B92" s="24"/>
      <c r="C92" s="24"/>
      <c r="D92" s="75">
        <v>0</v>
      </c>
      <c r="E92" s="9">
        <v>0</v>
      </c>
    </row>
    <row r="93" spans="1:5" hidden="1" x14ac:dyDescent="0.2">
      <c r="A93" s="24" t="s">
        <v>79</v>
      </c>
      <c r="B93" s="24"/>
      <c r="C93" s="24"/>
      <c r="D93" s="75">
        <v>0</v>
      </c>
      <c r="E93" s="9">
        <v>0</v>
      </c>
    </row>
    <row r="94" spans="1:5" hidden="1" x14ac:dyDescent="0.2">
      <c r="A94" s="24" t="s">
        <v>79</v>
      </c>
      <c r="B94" s="24"/>
      <c r="C94" s="24"/>
      <c r="D94" s="75">
        <v>0</v>
      </c>
      <c r="E94" s="9">
        <v>0</v>
      </c>
    </row>
    <row r="95" spans="1:5" hidden="1" x14ac:dyDescent="0.2">
      <c r="A95" s="24" t="s">
        <v>79</v>
      </c>
      <c r="B95" s="24"/>
      <c r="C95" s="24"/>
      <c r="D95" s="75">
        <v>0</v>
      </c>
      <c r="E95" s="9">
        <v>0</v>
      </c>
    </row>
    <row r="96" spans="1:5" hidden="1" x14ac:dyDescent="0.2">
      <c r="A96" s="24" t="s">
        <v>79</v>
      </c>
      <c r="B96" s="24"/>
      <c r="C96" s="24"/>
      <c r="D96" s="75">
        <v>0</v>
      </c>
      <c r="E96" s="9">
        <v>0</v>
      </c>
    </row>
    <row r="97" spans="1:5" hidden="1" x14ac:dyDescent="0.2">
      <c r="A97" s="24" t="s">
        <v>79</v>
      </c>
      <c r="B97" s="24"/>
      <c r="C97" s="24"/>
      <c r="D97" s="75">
        <v>0</v>
      </c>
      <c r="E97" s="9">
        <v>0</v>
      </c>
    </row>
    <row r="98" spans="1:5" hidden="1" x14ac:dyDescent="0.2">
      <c r="A98" s="24" t="s">
        <v>79</v>
      </c>
      <c r="B98" s="24"/>
      <c r="C98" s="24"/>
      <c r="D98" s="75">
        <v>0</v>
      </c>
      <c r="E98" s="9">
        <v>0</v>
      </c>
    </row>
    <row r="99" spans="1:5" hidden="1" x14ac:dyDescent="0.2">
      <c r="A99" s="24" t="s">
        <v>79</v>
      </c>
      <c r="B99" s="24"/>
      <c r="C99" s="24"/>
      <c r="D99" s="75">
        <v>0</v>
      </c>
      <c r="E99" s="9">
        <v>0</v>
      </c>
    </row>
    <row r="100" spans="1:5" hidden="1" x14ac:dyDescent="0.2">
      <c r="A100" s="24" t="s">
        <v>79</v>
      </c>
      <c r="B100" s="24"/>
      <c r="C100" s="24"/>
      <c r="D100" s="75">
        <v>0</v>
      </c>
      <c r="E100" s="9">
        <v>0</v>
      </c>
    </row>
    <row r="101" spans="1:5" hidden="1" x14ac:dyDescent="0.2">
      <c r="A101" s="24" t="s">
        <v>79</v>
      </c>
      <c r="B101" s="24"/>
      <c r="C101" s="24"/>
      <c r="D101" s="75">
        <v>0</v>
      </c>
      <c r="E101" s="9">
        <v>0</v>
      </c>
    </row>
    <row r="102" spans="1:5" hidden="1" x14ac:dyDescent="0.2">
      <c r="A102" s="24" t="s">
        <v>79</v>
      </c>
      <c r="B102" s="24"/>
      <c r="C102" s="24"/>
      <c r="D102" s="75">
        <v>0</v>
      </c>
      <c r="E102" s="9">
        <v>0</v>
      </c>
    </row>
    <row r="103" spans="1:5" hidden="1" x14ac:dyDescent="0.2">
      <c r="A103" s="24" t="s">
        <v>79</v>
      </c>
      <c r="B103" s="24"/>
      <c r="C103" s="24"/>
      <c r="D103" s="75">
        <v>0</v>
      </c>
      <c r="E103" s="9">
        <v>0</v>
      </c>
    </row>
    <row r="104" spans="1:5" hidden="1" x14ac:dyDescent="0.2">
      <c r="A104" s="24" t="s">
        <v>79</v>
      </c>
      <c r="B104" s="24"/>
      <c r="C104" s="24"/>
      <c r="D104" s="75">
        <v>0</v>
      </c>
      <c r="E104" s="9">
        <v>0</v>
      </c>
    </row>
    <row r="105" spans="1:5" hidden="1" x14ac:dyDescent="0.2">
      <c r="A105" s="24" t="s">
        <v>79</v>
      </c>
      <c r="B105" s="24"/>
      <c r="C105" s="24"/>
      <c r="D105" s="75">
        <v>0</v>
      </c>
      <c r="E105" s="9">
        <v>0</v>
      </c>
    </row>
    <row r="106" spans="1:5" hidden="1" x14ac:dyDescent="0.2">
      <c r="A106" s="24" t="s">
        <v>79</v>
      </c>
      <c r="B106" s="24"/>
      <c r="C106" s="24"/>
      <c r="D106" s="75">
        <v>0</v>
      </c>
      <c r="E106" s="9">
        <v>0</v>
      </c>
    </row>
    <row r="107" spans="1:5" hidden="1" x14ac:dyDescent="0.2">
      <c r="A107" s="24" t="s">
        <v>79</v>
      </c>
      <c r="B107" s="24"/>
      <c r="C107" s="24"/>
      <c r="D107" s="75">
        <v>0</v>
      </c>
      <c r="E107" s="9">
        <v>0</v>
      </c>
    </row>
    <row r="108" spans="1:5" hidden="1" x14ac:dyDescent="0.2">
      <c r="A108" s="24" t="s">
        <v>79</v>
      </c>
      <c r="B108" s="24"/>
      <c r="C108" s="24"/>
      <c r="D108" s="75">
        <v>0</v>
      </c>
      <c r="E108" s="9">
        <v>0</v>
      </c>
    </row>
    <row r="109" spans="1:5" hidden="1" x14ac:dyDescent="0.2">
      <c r="A109" s="24" t="s">
        <v>79</v>
      </c>
      <c r="B109" s="24"/>
      <c r="C109" s="24"/>
      <c r="D109" s="75">
        <v>0</v>
      </c>
      <c r="E109" s="9">
        <v>0</v>
      </c>
    </row>
    <row r="110" spans="1:5" hidden="1" x14ac:dyDescent="0.2">
      <c r="A110" s="24" t="s">
        <v>79</v>
      </c>
      <c r="B110" s="24"/>
      <c r="C110" s="24"/>
      <c r="D110" s="75">
        <v>0</v>
      </c>
      <c r="E110" s="9">
        <v>0</v>
      </c>
    </row>
    <row r="111" spans="1:5" hidden="1" x14ac:dyDescent="0.2">
      <c r="A111" s="24" t="s">
        <v>79</v>
      </c>
      <c r="B111" s="24"/>
      <c r="C111" s="24"/>
      <c r="D111" s="75">
        <v>0</v>
      </c>
      <c r="E111" s="9">
        <v>0</v>
      </c>
    </row>
    <row r="112" spans="1:5" hidden="1" x14ac:dyDescent="0.2">
      <c r="A112" s="24" t="s">
        <v>79</v>
      </c>
      <c r="B112" s="24"/>
      <c r="C112" s="24"/>
      <c r="D112" s="75">
        <v>0</v>
      </c>
      <c r="E112" s="9">
        <v>0</v>
      </c>
    </row>
    <row r="113" spans="1:5" hidden="1" x14ac:dyDescent="0.2">
      <c r="A113" s="24" t="s">
        <v>79</v>
      </c>
      <c r="B113" s="24"/>
      <c r="C113" s="24"/>
      <c r="D113" s="75">
        <v>0</v>
      </c>
      <c r="E113" s="9">
        <v>0</v>
      </c>
    </row>
    <row r="114" spans="1:5" hidden="1" x14ac:dyDescent="0.2">
      <c r="A114" s="24" t="s">
        <v>79</v>
      </c>
      <c r="B114" s="24"/>
      <c r="C114" s="24"/>
      <c r="D114" s="75">
        <v>0</v>
      </c>
      <c r="E114" s="9">
        <v>0</v>
      </c>
    </row>
    <row r="115" spans="1:5" hidden="1" x14ac:dyDescent="0.2">
      <c r="A115" s="24" t="s">
        <v>79</v>
      </c>
      <c r="B115" s="24"/>
      <c r="C115" s="24"/>
      <c r="D115" s="75">
        <v>0</v>
      </c>
      <c r="E115" s="9">
        <v>0</v>
      </c>
    </row>
    <row r="116" spans="1:5" hidden="1" x14ac:dyDescent="0.2">
      <c r="A116" s="24" t="s">
        <v>79</v>
      </c>
      <c r="B116" s="24"/>
      <c r="C116" s="24"/>
      <c r="D116" s="75">
        <v>0</v>
      </c>
      <c r="E116" s="9">
        <v>0</v>
      </c>
    </row>
    <row r="117" spans="1:5" hidden="1" x14ac:dyDescent="0.2">
      <c r="A117" s="24" t="s">
        <v>79</v>
      </c>
      <c r="B117" s="24"/>
      <c r="C117" s="24"/>
      <c r="D117" s="75">
        <v>0</v>
      </c>
      <c r="E117" s="9">
        <v>0</v>
      </c>
    </row>
    <row r="118" spans="1:5" ht="2.25" customHeight="1" x14ac:dyDescent="0.2">
      <c r="D118" s="76"/>
    </row>
    <row r="119" spans="1:5" x14ac:dyDescent="0.2">
      <c r="D119" s="76"/>
    </row>
  </sheetData>
  <sheetProtection selectLockedCells="1" selectUnlockedCells="1"/>
  <mergeCells count="5">
    <mergeCell ref="A7:E7"/>
    <mergeCell ref="A9:A10"/>
    <mergeCell ref="D9:E9"/>
    <mergeCell ref="B9:B10"/>
    <mergeCell ref="C9:C10"/>
  </mergeCells>
  <pageMargins left="0.59055118110236227" right="0.39370078740157483" top="0" bottom="0" header="0" footer="0"/>
  <pageSetup paperSize="9" scale="69" firstPageNumber="0" fitToHeight="0" orientation="portrait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5122" r:id="rId4" name="ToggleButton1">
          <controlPr defaultSize="0" print="0" autoLine="0" r:id="rId5">
            <anchor moveWithCells="1">
              <from>
                <xdr:col>46</xdr:col>
                <xdr:colOff>476250</xdr:colOff>
                <xdr:row>0</xdr:row>
                <xdr:rowOff>0</xdr:rowOff>
              </from>
              <to>
                <xdr:col>52</xdr:col>
                <xdr:colOff>66675</xdr:colOff>
                <xdr:row>1</xdr:row>
                <xdr:rowOff>171450</xdr:rowOff>
              </to>
            </anchor>
          </controlPr>
        </control>
      </mc:Choice>
      <mc:Fallback>
        <control shapeId="5122" r:id="rId4" name="Toggle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текст</vt:lpstr>
      <vt:lpstr>доходы  прил 3</vt:lpstr>
      <vt:lpstr>Ведом прил 4</vt:lpstr>
      <vt:lpstr>Функц прил 5</vt:lpstr>
      <vt:lpstr>Прил 8</vt:lpstr>
      <vt:lpstr>ЦСР прил 11</vt:lpstr>
      <vt:lpstr>'Ведом прил 4'!Область_печати</vt:lpstr>
      <vt:lpstr>'доходы  прил 3'!Область_печати</vt:lpstr>
      <vt:lpstr>'Прил 8'!Область_печати</vt:lpstr>
      <vt:lpstr>текст!Область_печати</vt:lpstr>
      <vt:lpstr>'Функц прил 5'!Область_печати</vt:lpstr>
      <vt:lpstr>'ЦСР прил 11'!Область_печати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Polarshinov</dc:creator>
  <cp:lastModifiedBy>Пользователь</cp:lastModifiedBy>
  <cp:lastPrinted>2023-06-30T09:09:57Z</cp:lastPrinted>
  <dcterms:created xsi:type="dcterms:W3CDTF">2016-12-23T12:59:32Z</dcterms:created>
  <dcterms:modified xsi:type="dcterms:W3CDTF">2023-07-04T04:46:08Z</dcterms:modified>
</cp:coreProperties>
</file>