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0" windowWidth="14940" windowHeight="8550" activeTab="0"/>
  </bookViews>
  <sheets>
    <sheet name="Доходы бюджета" sheetId="1" r:id="rId1"/>
    <sheet name="Лист1" sheetId="2" r:id="rId2"/>
    <sheet name="Лист2" sheetId="3" r:id="rId3"/>
  </sheets>
  <definedNames>
    <definedName name="__bookmark_11">#REF!</definedName>
    <definedName name="__bookmark_15">#REF!</definedName>
    <definedName name="__bookmark_17">#REF!</definedName>
    <definedName name="__bookmark_2">'Доходы бюджета'!#REF!</definedName>
    <definedName name="__bookmark_29">#REF!</definedName>
    <definedName name="__bookmark_5">'Доходы бюджета'!$A$6:$D$74</definedName>
    <definedName name="_xlnm.Print_Titles" localSheetId="0">'Доходы бюджета'!$6:$7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<sst xmlns="http://schemas.openxmlformats.org/spreadsheetml/2006/main" count="151" uniqueCount="124">
  <si>
    <t>Код дохода по бюджетной классификации</t>
  </si>
  <si>
    <t>Исполнено</t>
  </si>
  <si>
    <t>1</t>
  </si>
  <si>
    <t>X</t>
  </si>
  <si>
    <t>00010000000000000000</t>
  </si>
  <si>
    <t>Налог на доходы физических лиц</t>
  </si>
  <si>
    <t>00010102000010000110</t>
  </si>
  <si>
    <t>00010300000000000000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</si>
  <si>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</si>
  <si>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</si>
  <si>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</si>
  <si>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</si>
  <si>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</si>
  <si>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</si>
  <si>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</si>
  <si>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</si>
  <si>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00010800000000000000</t>
  </si>
  <si>
    <t>00011100000000000000</t>
  </si>
  <si>
    <t>00011200000000000000</t>
  </si>
  <si>
    <t>00011400000000000000</t>
  </si>
  <si>
    <t>00011600000000000000</t>
  </si>
  <si>
    <t>00020000000000000000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</si>
  <si>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</si>
  <si>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</si>
  <si>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</si>
  <si>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Прочие дотации бюджетам муниципальных районов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</si>
  <si>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</si>
  <si>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</si>
  <si>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</si>
  <si>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</si>
  <si>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</si>
  <si>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</si>
  <si>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</si>
  <si>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</si>
  <si>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</si>
  <si>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</si>
  <si>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</si>
  <si>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Прочие субвенции бюджетам муниципальных районов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</si>
  <si>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</si>
  <si>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</si>
  <si>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</si>
  <si>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% исполнения</t>
  </si>
  <si>
    <t>Коды вида (группы, подгруппы, статьи, подстатьи, элемента), подвида, операций сектора государственного управления, относящихся к доходам бюджета</t>
  </si>
  <si>
    <t>Плановые бюджетные назначения</t>
  </si>
  <si>
    <t>ДОХОДЫ</t>
  </si>
  <si>
    <t>Единица измерения:тыс.руб.</t>
  </si>
  <si>
    <t>Доходы бюджета - Всего</t>
  </si>
  <si>
    <t>Налоговые и неналоговые доходы</t>
  </si>
  <si>
    <t>Налоги на товары (Работы,услуги), реализуемые на территории Российской Федерации</t>
  </si>
  <si>
    <t>Государственная пошлина</t>
  </si>
  <si>
    <t>Доходы от использования имущества,находящегося в государственной и муниципальной собственности</t>
  </si>
  <si>
    <t>Платежи при пользовании природными ресурсами</t>
  </si>
  <si>
    <t>Штрафы,санкции,возмещение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</si>
  <si>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</si>
  <si>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</si>
  <si>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</si>
  <si>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Субсидии на организацию и проведение мероприятий с несовершеннолетними в период каникул и свободное от учебы время</t>
  </si>
  <si>
    <t>Субвенции на исполнение переданных отдельных государственных полномочий в сфере архивного дела</t>
  </si>
  <si>
    <t>Субвенции на исполнение государственных полномочий по социальной поддержке населения по осуществлению деятельности по опеке и попечительству в отношении дееспособных совершеннолетних граждан</t>
  </si>
  <si>
    <t>Субвенции для реализации переданных государственных полномочий в сфере охраны окружающей среды</t>
  </si>
  <si>
    <t xml:space="preserve">Субвенции на выполнение полномочий в сфере охраны труда </t>
  </si>
  <si>
    <t xml:space="preserve">Субвенции для осуществления органами местного самоуправления государственных полномочий по организации деятельности административных комиссий </t>
  </si>
  <si>
    <t>Субвенции, необходимые органам местного самоуправления для осуществления расходов, связанных с реализацией переданных государственных полномочий Самарской области по поддержке сельскохозяйственного производства</t>
  </si>
  <si>
    <t>Субвенции на исполнение государственных полномочий Самарской области по осуществлению деятельности по опеке и попечительству над несовершеннолетними лицами, социальному обслуживанию и соц-ной поддержке семьи, материнства и детства (сред-ва обл.б-та)</t>
  </si>
  <si>
    <t>Субвенции бюджетам муниципальных районов на обеспечение жильем отдельных категорий граждан(тех.обесп.сотр.)</t>
  </si>
  <si>
    <t>Субвенции на исполнение отдельных государственных полномочий Самарской области по представлению субсидий сельхозтоваропроизводителям на   развитие молочного скотоводства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</si>
  <si>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</si>
  <si>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</si>
  <si>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Прочие безвозмездные поступления в бюджеты муниципальных районов</t>
  </si>
  <si>
    <t>00011300000000000000</t>
  </si>
  <si>
    <t>00020210000000000150</t>
  </si>
  <si>
    <t>00020215001000000150</t>
  </si>
  <si>
    <t>00020219999050000150</t>
  </si>
  <si>
    <t>00020220000000000150</t>
  </si>
  <si>
    <t>00020225497050000150</t>
  </si>
  <si>
    <t>00020229999000000150</t>
  </si>
  <si>
    <t>00020229999050000150</t>
  </si>
  <si>
    <t>00020230000000000150</t>
  </si>
  <si>
    <t>00020230024000000150</t>
  </si>
  <si>
    <t>00020230024050000150</t>
  </si>
  <si>
    <t>00020230027000000150</t>
  </si>
  <si>
    <t>00020230027050000150</t>
  </si>
  <si>
    <t>00020235082000000150</t>
  </si>
  <si>
    <t>00020235120000000150</t>
  </si>
  <si>
    <t>00020239999000000150</t>
  </si>
  <si>
    <t>00020239999050000150</t>
  </si>
  <si>
    <t>00020240000000000150</t>
  </si>
  <si>
    <t>00020240014000000150</t>
  </si>
  <si>
    <t>00020240014050000150</t>
  </si>
  <si>
    <t>00020700000000000050</t>
  </si>
  <si>
    <t>00020705030050000150</t>
  </si>
  <si>
    <t>Дотации бюджетам на поддержку мер по обеспечению сбалансированности бюджетов</t>
  </si>
  <si>
    <t>00020215002000000150</t>
  </si>
  <si>
    <t>Прочие дотации бюджетам муниципальных районов на стимулирование повышения качества управления муниципальными финансами (нефтедобыча)</t>
  </si>
  <si>
    <t>00011700000000000000</t>
  </si>
  <si>
    <t>Прочие дотации бюджетам муниципальных районов на стимулирование повышения качества управления муниципальными финансами (с/х)</t>
  </si>
  <si>
    <t>-</t>
  </si>
  <si>
    <t xml:space="preserve">Субвенции на предоставление дотаций поселениям </t>
  </si>
  <si>
    <t>Субвенции на исполнение отдельных государственных полномочий по обеспечению отдыха и оздоровления детей</t>
  </si>
  <si>
    <t xml:space="preserve">Субвенции на исполнение отдельных государственных полномочий Самарской области по организации мероприятий при осуществлении деятельности по обращению с животными без владельцев
</t>
  </si>
  <si>
    <t xml:space="preserve">                                      </t>
  </si>
  <si>
    <t xml:space="preserve">            </t>
  </si>
  <si>
    <t>Субсидии бюджетам муниципальных районов на реализацию мероприятий по обеспечению жильем молодых семей</t>
  </si>
  <si>
    <t>Субсидии на формирование земельных участков, предоставляемых бесплатно в собственность гражданам, имеющих трех и более детей, в том числе для индивидуального жилищного строительства</t>
  </si>
  <si>
    <t>Субсидии на проведение работ по уничтожению карантинных сорняков на территории сельских поселений</t>
  </si>
  <si>
    <t>Субсидии на оснащение оборудованием пищеблоков образовательных организаций</t>
  </si>
  <si>
    <t>Субвенции по предоставлению субсидий сельхозтоваропроизводителям на содержание маточного поголовья крупного рогатого скота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</si>
  <si>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</si>
  <si>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</si>
  <si>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00021900000000000000</t>
  </si>
  <si>
    <t>00021960010050000150</t>
  </si>
  <si>
    <t>Субсидии бюджетам муниципальных районов на поддержку отрасли культуры</t>
  </si>
  <si>
    <t>00020225519050000150</t>
  </si>
  <si>
    <t>Субсидии бюджетам муниципальных районов на обеспечение комплексного развития сельских территорий</t>
  </si>
  <si>
    <t>00020225576050000150</t>
  </si>
  <si>
    <t>Субсидии на проведение мероприятий по устройству контейнерных площадок</t>
  </si>
  <si>
    <t>Субсидии на проведение мероприятий по приобретению мусоросборников, предназначенных для складирования твердых коммунальных отходов, в рамках собственных полномочий муниципальных образований</t>
  </si>
  <si>
    <t>Субсидии на поддержку муниципальных программ развития социально ориентированных некоммерческих организаций</t>
  </si>
  <si>
    <t>Субсидии на проведение капитального ремонта находящихся в муниципальной собственности зданий,занимаемых государственными и муниципальными образовательными учреждениями, а также по благоустройству прилегающей территории</t>
  </si>
  <si>
    <t>Дотации на стимулирование повышения качества управления муниципальным жилищно-коммунальным хозяйством</t>
  </si>
  <si>
    <t>Субвенции на исполнение государственных полномочий по обеспечению жилыми помещениями граждан проработавших в тылу в период Великой Отечественной войны</t>
  </si>
  <si>
    <t>Приложение 2  к Постановлению Администрации  муниципального района Клявлинский Самарской области</t>
  </si>
  <si>
    <t xml:space="preserve"> МЕСТНОГО БЮДЖЕТА ЗА 9 МЕСЯЦЕВ 2023 ГОДА ПО КОДАМ ВИДОВ ДОХОДОВ, ПОДВИДОВ ДОХОДОВ, КЛАССИФИКАЦИИ ОПЕРАЦИЙ СЕКТОРА  ГОСУДАРСТВЕННОГО УПРАВЛЕНИЯ, ОТНОСЯЩИХСЯ К ДОХОДАМ БЮДЖЕТА</t>
  </si>
  <si>
    <t>Прочие дотации бюджетам муниципальных районов в целях поощрения муниципальных управленческих команд Самарской области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</si>
</sst>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&quot;###,##0.00"/>
    <numFmt numFmtId="181" formatCode="&quot;&quot;#000"/>
    <numFmt numFmtId="182" formatCode="0.0"/>
    <numFmt numFmtId="183" formatCode="#,##0.000"/>
    <numFmt numFmtId="184" formatCode="[$-FC19]d\ mmmm\ yyyy\ &quot;г.&quot;"/>
    <numFmt numFmtId="185" formatCode="#,##0.00&quot;р.&quot;"/>
    <numFmt numFmtId="186" formatCode="&quot;&quot;###,##0.000"/>
    <numFmt numFmtId="187" formatCode="&quot;&quot;###,##0.0000"/>
    <numFmt numFmtId="188" formatCode="&quot;&quot;###,##0.0"/>
    <numFmt numFmtId="189" formatCode="&quot;&quot;###,##0"/>
    <numFmt numFmtId="190" formatCode="0000"/>
    <numFmt numFmtId="191" formatCode="0;[Red]0"/>
    <numFmt numFmtId="192" formatCode="0.000000"/>
    <numFmt numFmtId="193" formatCode="0.00000"/>
    <numFmt numFmtId="194" formatCode="0.0000"/>
    <numFmt numFmtId="195" formatCode="0.000"/>
    <numFmt numFmtId="196" formatCode="0.00000000"/>
    <numFmt numFmtId="197" formatCode="0.000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  <numFmt numFmtId="203" formatCode="#,##0.000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0" xfId="53" applyFont="1" applyAlignment="1">
      <alignment horizontal="center" vertical="center" wrapText="1"/>
      <protection/>
    </xf>
    <xf numFmtId="0" fontId="0" fillId="0" borderId="0" xfId="54" applyAlignment="1">
      <alignment wrapText="1"/>
      <protection/>
    </xf>
    <xf numFmtId="0" fontId="0" fillId="0" borderId="0" xfId="54">
      <alignment/>
      <protection/>
    </xf>
    <xf numFmtId="0" fontId="4" fillId="0" borderId="0" xfId="53" applyFont="1" applyBorder="1" applyAlignment="1">
      <alignment/>
      <protection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left" vertical="top" wrapText="1"/>
    </xf>
    <xf numFmtId="180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Border="1" applyAlignment="1">
      <alignment horizontal="right" wrapText="1"/>
    </xf>
    <xf numFmtId="180" fontId="3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180" fontId="5" fillId="0" borderId="10" xfId="0" applyNumberFormat="1" applyFont="1" applyBorder="1" applyAlignment="1">
      <alignment horizontal="left" vertical="top" wrapText="1"/>
    </xf>
    <xf numFmtId="180" fontId="3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180" fontId="5" fillId="0" borderId="10" xfId="0" applyNumberFormat="1" applyFont="1" applyBorder="1" applyAlignment="1">
      <alignment horizontal="center" wrapText="1"/>
    </xf>
    <xf numFmtId="180" fontId="5" fillId="0" borderId="10" xfId="0" applyNumberFormat="1" applyFont="1" applyBorder="1" applyAlignment="1">
      <alignment horizontal="right" wrapText="1"/>
    </xf>
    <xf numFmtId="182" fontId="6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180" fontId="5" fillId="0" borderId="10" xfId="0" applyNumberFormat="1" applyFont="1" applyBorder="1" applyAlignment="1">
      <alignment horizontal="left" wrapText="1"/>
    </xf>
    <xf numFmtId="183" fontId="5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180" fontId="3" fillId="33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83" fontId="3" fillId="33" borderId="10" xfId="0" applyNumberFormat="1" applyFont="1" applyFill="1" applyBorder="1" applyAlignment="1">
      <alignment horizontal="right" wrapText="1"/>
    </xf>
    <xf numFmtId="182" fontId="2" fillId="33" borderId="10" xfId="0" applyNumberFormat="1" applyFont="1" applyFill="1" applyBorder="1" applyAlignment="1">
      <alignment horizontal="right"/>
    </xf>
    <xf numFmtId="183" fontId="5" fillId="33" borderId="10" xfId="0" applyNumberFormat="1" applyFont="1" applyFill="1" applyBorder="1" applyAlignment="1">
      <alignment horizontal="right" wrapText="1"/>
    </xf>
    <xf numFmtId="182" fontId="6" fillId="33" borderId="10" xfId="0" applyNumberFormat="1" applyFont="1" applyFill="1" applyBorder="1" applyAlignment="1">
      <alignment horizontal="right"/>
    </xf>
    <xf numFmtId="180" fontId="3" fillId="0" borderId="10" xfId="0" applyNumberFormat="1" applyFont="1" applyFill="1" applyBorder="1" applyAlignment="1">
      <alignment horizontal="left" vertical="top" wrapText="1"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180" fontId="5" fillId="33" borderId="10" xfId="0" applyNumberFormat="1" applyFont="1" applyFill="1" applyBorder="1" applyAlignment="1">
      <alignment horizontal="right" wrapText="1"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83" fontId="7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195" fontId="2" fillId="0" borderId="10" xfId="0" applyNumberFormat="1" applyFont="1" applyBorder="1" applyAlignment="1">
      <alignment/>
    </xf>
    <xf numFmtId="180" fontId="2" fillId="33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Border="1" applyAlignment="1">
      <alignment horizontal="center"/>
    </xf>
    <xf numFmtId="195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83" fontId="2" fillId="33" borderId="10" xfId="0" applyNumberFormat="1" applyFont="1" applyFill="1" applyBorder="1" applyAlignment="1">
      <alignment horizontal="right" wrapText="1"/>
    </xf>
    <xf numFmtId="180" fontId="3" fillId="0" borderId="10" xfId="0" applyNumberFormat="1" applyFont="1" applyFill="1" applyBorder="1" applyAlignment="1">
      <alignment horizontal="right" wrapText="1"/>
    </xf>
    <xf numFmtId="183" fontId="5" fillId="0" borderId="10" xfId="0" applyNumberFormat="1" applyFont="1" applyFill="1" applyBorder="1" applyAlignment="1">
      <alignment horizontal="right" wrapText="1"/>
    </xf>
    <xf numFmtId="182" fontId="6" fillId="0" borderId="10" xfId="0" applyNumberFormat="1" applyFont="1" applyFill="1" applyBorder="1" applyAlignment="1">
      <alignment horizontal="right"/>
    </xf>
    <xf numFmtId="0" fontId="4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0" xfId="53" applyFont="1" applyAlignment="1">
      <alignment horizontal="center"/>
      <protection/>
    </xf>
    <xf numFmtId="0" fontId="2" fillId="33" borderId="0" xfId="53" applyFont="1" applyFill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6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tabSelected="1" zoomScale="110" zoomScaleNormal="110" zoomScalePageLayoutView="0" workbookViewId="0" topLeftCell="A14">
      <selection activeCell="D23" sqref="D23"/>
    </sheetView>
  </sheetViews>
  <sheetFormatPr defaultColWidth="9.140625" defaultRowHeight="12.75"/>
  <cols>
    <col min="1" max="1" width="119.28125" style="1" customWidth="1"/>
    <col min="2" max="2" width="29.8515625" style="0" customWidth="1"/>
    <col min="3" max="3" width="18.28125" style="0" customWidth="1"/>
    <col min="4" max="4" width="18.421875" style="0" customWidth="1"/>
    <col min="5" max="5" width="15.8515625" style="0" customWidth="1"/>
    <col min="8" max="8" width="16.57421875" style="0" customWidth="1"/>
  </cols>
  <sheetData>
    <row r="1" spans="1:5" ht="99" customHeight="1">
      <c r="A1" s="4"/>
      <c r="B1" s="4"/>
      <c r="C1" s="61" t="s">
        <v>121</v>
      </c>
      <c r="D1" s="61"/>
      <c r="E1" s="61"/>
    </row>
    <row r="2" spans="1:5" ht="15.75">
      <c r="A2" s="58" t="s">
        <v>44</v>
      </c>
      <c r="B2" s="58"/>
      <c r="C2" s="58"/>
      <c r="D2" s="58"/>
      <c r="E2" s="58"/>
    </row>
    <row r="3" spans="1:5" ht="48" customHeight="1">
      <c r="A3" s="59" t="s">
        <v>122</v>
      </c>
      <c r="B3" s="59"/>
      <c r="C3" s="59"/>
      <c r="D3" s="59"/>
      <c r="E3" s="59"/>
    </row>
    <row r="4" spans="1:4" ht="15.75">
      <c r="A4" s="60"/>
      <c r="B4" s="60"/>
      <c r="C4" s="60"/>
      <c r="D4" s="60"/>
    </row>
    <row r="5" spans="1:7" ht="12.75">
      <c r="A5" s="5"/>
      <c r="B5" s="6"/>
      <c r="C5" s="57" t="s">
        <v>45</v>
      </c>
      <c r="D5" s="57"/>
      <c r="E5" s="57"/>
      <c r="F5" s="7"/>
      <c r="G5" s="7"/>
    </row>
    <row r="6" spans="1:5" ht="87.75" customHeight="1">
      <c r="A6" s="2" t="s">
        <v>42</v>
      </c>
      <c r="B6" s="3" t="s">
        <v>0</v>
      </c>
      <c r="C6" s="2" t="s">
        <v>43</v>
      </c>
      <c r="D6" s="2" t="s">
        <v>1</v>
      </c>
      <c r="E6" s="2" t="s">
        <v>41</v>
      </c>
    </row>
    <row r="7" spans="1:5" ht="15.75">
      <c r="A7" s="8" t="s">
        <v>2</v>
      </c>
      <c r="B7" s="8">
        <v>2</v>
      </c>
      <c r="C7" s="8">
        <v>3</v>
      </c>
      <c r="D7" s="8">
        <v>4</v>
      </c>
      <c r="E7" s="9">
        <v>5</v>
      </c>
    </row>
    <row r="8" spans="1:5" s="22" customFormat="1" ht="15.75">
      <c r="A8" s="14" t="s">
        <v>46</v>
      </c>
      <c r="B8" s="19" t="s">
        <v>3</v>
      </c>
      <c r="C8" s="24">
        <f>Лист1!C8/1000</f>
        <v>285274.75103</v>
      </c>
      <c r="D8" s="24">
        <f>Лист1!D8/1000</f>
        <v>182685.49266999998</v>
      </c>
      <c r="E8" s="21">
        <f>D8/C8*100</f>
        <v>64.03843733467616</v>
      </c>
    </row>
    <row r="9" spans="1:6" s="22" customFormat="1" ht="15.75">
      <c r="A9" s="15" t="s">
        <v>47</v>
      </c>
      <c r="B9" s="19" t="s">
        <v>4</v>
      </c>
      <c r="C9" s="34">
        <f>Лист1!C9/1000</f>
        <v>124840.04</v>
      </c>
      <c r="D9" s="34">
        <f>Лист1!D9/1000</f>
        <v>60804.712289999996</v>
      </c>
      <c r="E9" s="35">
        <f>D9/C9*100</f>
        <v>48.70609805155461</v>
      </c>
      <c r="F9" s="37"/>
    </row>
    <row r="10" spans="1:6" ht="15.75">
      <c r="A10" s="13" t="s">
        <v>5</v>
      </c>
      <c r="B10" s="11" t="s">
        <v>6</v>
      </c>
      <c r="C10" s="32">
        <f>Лист1!C10/1000</f>
        <v>45859.7</v>
      </c>
      <c r="D10" s="32">
        <f>Лист1!D10/1000</f>
        <v>32943.738489999996</v>
      </c>
      <c r="E10" s="33">
        <f aca="true" t="shared" si="0" ref="E10:E74">D10/C10*100</f>
        <v>71.83592236756891</v>
      </c>
      <c r="F10" s="38"/>
    </row>
    <row r="11" spans="1:6" ht="15.75">
      <c r="A11" s="13" t="s">
        <v>48</v>
      </c>
      <c r="B11" s="11" t="s">
        <v>7</v>
      </c>
      <c r="C11" s="32">
        <f>Лист1!C11/1000</f>
        <v>14773.16</v>
      </c>
      <c r="D11" s="32">
        <f>Лист1!D11/1000</f>
        <v>12440.382669999999</v>
      </c>
      <c r="E11" s="33">
        <f t="shared" si="0"/>
        <v>84.20935446444769</v>
      </c>
      <c r="F11" s="38"/>
    </row>
    <row r="12" spans="1:6" ht="15.75">
      <c r="A12" s="13" t="s">
        <v>8</v>
      </c>
      <c r="B12" s="11" t="s">
        <v>9</v>
      </c>
      <c r="C12" s="32">
        <f>Лист1!C12/1000</f>
        <v>6223</v>
      </c>
      <c r="D12" s="32">
        <f>Лист1!D12/1000</f>
        <v>3825.07815</v>
      </c>
      <c r="E12" s="33">
        <f t="shared" si="0"/>
        <v>61.4667869194922</v>
      </c>
      <c r="F12" s="38"/>
    </row>
    <row r="13" spans="1:6" ht="15.75">
      <c r="A13" s="13" t="s">
        <v>10</v>
      </c>
      <c r="B13" s="11" t="s">
        <v>11</v>
      </c>
      <c r="C13" s="32">
        <f>Лист1!C13/1000</f>
        <v>0</v>
      </c>
      <c r="D13" s="32">
        <f>Лист1!D13/1000</f>
        <v>-75.49071</v>
      </c>
      <c r="E13" s="33" t="s">
        <v>96</v>
      </c>
      <c r="F13" s="38"/>
    </row>
    <row r="14" spans="1:6" ht="15.75">
      <c r="A14" s="13" t="s">
        <v>12</v>
      </c>
      <c r="B14" s="11" t="s">
        <v>13</v>
      </c>
      <c r="C14" s="32">
        <f>Лист1!C14/1000</f>
        <v>2590.865</v>
      </c>
      <c r="D14" s="32">
        <f>Лист1!D14/1000</f>
        <v>2349.37425</v>
      </c>
      <c r="E14" s="33">
        <f t="shared" si="0"/>
        <v>90.67914576791921</v>
      </c>
      <c r="F14" s="38"/>
    </row>
    <row r="15" spans="1:6" ht="15.75">
      <c r="A15" s="13" t="s">
        <v>14</v>
      </c>
      <c r="B15" s="11" t="s">
        <v>15</v>
      </c>
      <c r="C15" s="32">
        <f>Лист1!C15/1000</f>
        <v>640</v>
      </c>
      <c r="D15" s="32">
        <f>Лист1!D15/1000</f>
        <v>360.25122</v>
      </c>
      <c r="E15" s="33">
        <f t="shared" si="0"/>
        <v>56.289253124999995</v>
      </c>
      <c r="F15" s="38"/>
    </row>
    <row r="16" spans="1:6" ht="15.75">
      <c r="A16" s="10" t="s">
        <v>49</v>
      </c>
      <c r="B16" s="11" t="s">
        <v>16</v>
      </c>
      <c r="C16" s="32">
        <f>Лист1!C16/1000</f>
        <v>2303.2</v>
      </c>
      <c r="D16" s="32">
        <f>Лист1!D16/1000</f>
        <v>1453.0191599999998</v>
      </c>
      <c r="E16" s="33">
        <f t="shared" si="0"/>
        <v>63.086972907259465</v>
      </c>
      <c r="F16" s="38"/>
    </row>
    <row r="17" spans="1:6" ht="15.75">
      <c r="A17" s="10" t="s">
        <v>50</v>
      </c>
      <c r="B17" s="11" t="s">
        <v>17</v>
      </c>
      <c r="C17" s="32">
        <f>Лист1!C17/1000</f>
        <v>35034.189</v>
      </c>
      <c r="D17" s="32">
        <f>Лист1!D17/1000</f>
        <v>5857.98481</v>
      </c>
      <c r="E17" s="33">
        <f t="shared" si="0"/>
        <v>16.72076613504597</v>
      </c>
      <c r="F17" s="38"/>
    </row>
    <row r="18" spans="1:6" ht="14.25" customHeight="1">
      <c r="A18" s="10" t="s">
        <v>51</v>
      </c>
      <c r="B18" s="25" t="s">
        <v>18</v>
      </c>
      <c r="C18" s="32">
        <f>Лист1!C18/1000</f>
        <v>12.8</v>
      </c>
      <c r="D18" s="32">
        <f>Лист1!D18/1000</f>
        <v>8.68407</v>
      </c>
      <c r="E18" s="33">
        <f t="shared" si="0"/>
        <v>67.844296875</v>
      </c>
      <c r="F18" s="38"/>
    </row>
    <row r="19" spans="1:6" ht="18.75" customHeight="1">
      <c r="A19" s="10" t="s">
        <v>67</v>
      </c>
      <c r="B19" s="25" t="s">
        <v>69</v>
      </c>
      <c r="C19" s="32">
        <f>Лист1!C19/1000</f>
        <v>1029.135</v>
      </c>
      <c r="D19" s="32">
        <f>Лист1!D19/1000</f>
        <v>875.10421</v>
      </c>
      <c r="E19" s="33">
        <f>D19/C19*100</f>
        <v>85.03298498253388</v>
      </c>
      <c r="F19" s="38"/>
    </row>
    <row r="20" spans="1:6" ht="15.75">
      <c r="A20" s="13" t="s">
        <v>66</v>
      </c>
      <c r="B20" s="11" t="s">
        <v>19</v>
      </c>
      <c r="C20" s="32">
        <f>Лист1!C20/1000</f>
        <v>15843.991</v>
      </c>
      <c r="D20" s="32">
        <f>Лист1!D20/1000</f>
        <v>577.63294</v>
      </c>
      <c r="E20" s="33">
        <f>D20/C20*100</f>
        <v>3.645754027504812</v>
      </c>
      <c r="F20" s="38"/>
    </row>
    <row r="21" spans="1:6" ht="15.75">
      <c r="A21" s="13" t="s">
        <v>52</v>
      </c>
      <c r="B21" s="11" t="s">
        <v>20</v>
      </c>
      <c r="C21" s="32">
        <f>Лист1!C21/1000</f>
        <v>530</v>
      </c>
      <c r="D21" s="32">
        <f>Лист1!D21/1000</f>
        <v>188.95303</v>
      </c>
      <c r="E21" s="33">
        <f t="shared" si="0"/>
        <v>35.65151509433962</v>
      </c>
      <c r="F21" s="38"/>
    </row>
    <row r="22" spans="1:6" ht="15.75" hidden="1">
      <c r="A22" s="13"/>
      <c r="B22" s="25" t="s">
        <v>94</v>
      </c>
      <c r="C22" s="32">
        <f>Лист1!C22/1000</f>
        <v>0</v>
      </c>
      <c r="D22" s="32">
        <f>Лист1!D22/1000</f>
        <v>0</v>
      </c>
      <c r="E22" s="33" t="s">
        <v>96</v>
      </c>
      <c r="F22" s="38"/>
    </row>
    <row r="23" spans="1:8" s="22" customFormat="1" ht="15.75">
      <c r="A23" s="16" t="s">
        <v>53</v>
      </c>
      <c r="B23" s="19" t="s">
        <v>21</v>
      </c>
      <c r="C23" s="34">
        <f>Лист1!C23/1000</f>
        <v>160434.71103</v>
      </c>
      <c r="D23" s="34">
        <f>Лист1!D23/1000</f>
        <v>121880.78038</v>
      </c>
      <c r="E23" s="35">
        <f t="shared" si="0"/>
        <v>75.96908399530153</v>
      </c>
      <c r="F23" s="37"/>
      <c r="H23" s="42"/>
    </row>
    <row r="24" spans="1:6" s="22" customFormat="1" ht="15.75">
      <c r="A24" s="16" t="s">
        <v>54</v>
      </c>
      <c r="B24" s="19" t="s">
        <v>22</v>
      </c>
      <c r="C24" s="34">
        <f>Лист1!C24/1000</f>
        <v>157435.17813</v>
      </c>
      <c r="D24" s="34">
        <f>Лист1!D24/1000</f>
        <v>121306.24748</v>
      </c>
      <c r="E24" s="35">
        <f t="shared" si="0"/>
        <v>77.051551578792</v>
      </c>
      <c r="F24" s="37"/>
    </row>
    <row r="25" spans="1:6" ht="15.75">
      <c r="A25" s="13" t="s">
        <v>23</v>
      </c>
      <c r="B25" s="25" t="s">
        <v>70</v>
      </c>
      <c r="C25" s="34">
        <f>Лист1!C25/1000</f>
        <v>86715.38</v>
      </c>
      <c r="D25" s="34">
        <f>Лист1!D25/1000</f>
        <v>68495.18</v>
      </c>
      <c r="E25" s="35">
        <f t="shared" si="0"/>
        <v>78.98850238562063</v>
      </c>
      <c r="F25" s="38"/>
    </row>
    <row r="26" spans="1:6" ht="15.75">
      <c r="A26" s="13" t="s">
        <v>24</v>
      </c>
      <c r="B26" s="25" t="s">
        <v>71</v>
      </c>
      <c r="C26" s="32">
        <f>Лист1!C26/1000</f>
        <v>44161</v>
      </c>
      <c r="D26" s="32">
        <f>Лист1!D26/1000</f>
        <v>37578</v>
      </c>
      <c r="E26" s="33">
        <f t="shared" si="0"/>
        <v>85.09318176671724</v>
      </c>
      <c r="F26" s="38"/>
    </row>
    <row r="27" spans="1:6" ht="15.75">
      <c r="A27" s="13" t="s">
        <v>91</v>
      </c>
      <c r="B27" s="25" t="s">
        <v>92</v>
      </c>
      <c r="C27" s="32">
        <f>Лист1!C27/1000</f>
        <v>32495</v>
      </c>
      <c r="D27" s="32">
        <f>Лист1!D27/1000</f>
        <v>20857.8</v>
      </c>
      <c r="E27" s="33">
        <f>D27/C27*100</f>
        <v>64.18772118787506</v>
      </c>
      <c r="F27" s="38"/>
    </row>
    <row r="28" spans="1:6" ht="15.75">
      <c r="A28" s="13" t="s">
        <v>25</v>
      </c>
      <c r="B28" s="25" t="s">
        <v>72</v>
      </c>
      <c r="C28" s="32">
        <f>Лист1!C28/1000</f>
        <v>10059.38</v>
      </c>
      <c r="D28" s="32">
        <f>Лист1!D28/1000</f>
        <v>10059.38</v>
      </c>
      <c r="E28" s="33">
        <f t="shared" si="0"/>
        <v>100</v>
      </c>
      <c r="F28" s="38"/>
    </row>
    <row r="29" spans="1:6" ht="31.5">
      <c r="A29" s="13" t="s">
        <v>93</v>
      </c>
      <c r="B29" s="25" t="s">
        <v>72</v>
      </c>
      <c r="C29" s="32">
        <f>Лист1!C29/1000</f>
        <v>1277.73</v>
      </c>
      <c r="D29" s="32">
        <f>Лист1!D29/1000</f>
        <v>1277.73</v>
      </c>
      <c r="E29" s="33">
        <f>D29/C29*100</f>
        <v>100</v>
      </c>
      <c r="F29" s="38"/>
    </row>
    <row r="30" spans="1:6" ht="29.25" customHeight="1">
      <c r="A30" s="13" t="s">
        <v>95</v>
      </c>
      <c r="B30" s="25" t="s">
        <v>72</v>
      </c>
      <c r="C30" s="32">
        <f>Лист1!C30/1000</f>
        <v>3323.65</v>
      </c>
      <c r="D30" s="32">
        <f>Лист1!D30/1000</f>
        <v>3323.65</v>
      </c>
      <c r="E30" s="33">
        <f>D30/C30*100</f>
        <v>100</v>
      </c>
      <c r="F30" s="38"/>
    </row>
    <row r="31" spans="1:6" ht="18.75" customHeight="1">
      <c r="A31" s="10" t="s">
        <v>119</v>
      </c>
      <c r="B31" s="25" t="s">
        <v>72</v>
      </c>
      <c r="C31" s="32">
        <f>Лист1!C31/1000</f>
        <v>4348</v>
      </c>
      <c r="D31" s="32">
        <f>Лист1!D31/1000</f>
        <v>4348</v>
      </c>
      <c r="E31" s="33">
        <f>D31/C31*100</f>
        <v>100</v>
      </c>
      <c r="F31" s="38"/>
    </row>
    <row r="32" spans="1:6" ht="36" customHeight="1">
      <c r="A32" s="10" t="s">
        <v>123</v>
      </c>
      <c r="B32" s="25" t="s">
        <v>72</v>
      </c>
      <c r="C32" s="32">
        <f>Лист1!C32/1000</f>
        <v>1110</v>
      </c>
      <c r="D32" s="32">
        <f>Лист1!D32/1000</f>
        <v>1110</v>
      </c>
      <c r="E32" s="33">
        <f>D32/C32*100</f>
        <v>100</v>
      </c>
      <c r="F32" s="38"/>
    </row>
    <row r="33" spans="1:6" s="22" customFormat="1" ht="15.75">
      <c r="A33" s="23" t="s">
        <v>26</v>
      </c>
      <c r="B33" s="26" t="s">
        <v>73</v>
      </c>
      <c r="C33" s="55">
        <f>Лист1!C33/1000</f>
        <v>12799.3247</v>
      </c>
      <c r="D33" s="55">
        <f>Лист1!D33/1000</f>
        <v>8614.961720000001</v>
      </c>
      <c r="E33" s="56">
        <f t="shared" si="0"/>
        <v>67.30793945714966</v>
      </c>
      <c r="F33" s="37"/>
    </row>
    <row r="34" spans="1:6" ht="33" customHeight="1">
      <c r="A34" s="10" t="s">
        <v>102</v>
      </c>
      <c r="B34" s="25" t="s">
        <v>74</v>
      </c>
      <c r="C34" s="32">
        <f>Лист1!C34/1000</f>
        <v>478.52528</v>
      </c>
      <c r="D34" s="32">
        <f>Лист1!D34/1000</f>
        <v>478.52528</v>
      </c>
      <c r="E34" s="33">
        <f t="shared" si="0"/>
        <v>100</v>
      </c>
      <c r="F34" s="38"/>
    </row>
    <row r="35" spans="1:6" ht="20.25" customHeight="1">
      <c r="A35" s="10" t="s">
        <v>111</v>
      </c>
      <c r="B35" s="25" t="s">
        <v>112</v>
      </c>
      <c r="C35" s="32">
        <f>Лист1!C35/1000</f>
        <v>189.98991</v>
      </c>
      <c r="D35" s="32">
        <f>Лист1!D35/1000</f>
        <v>189.98991</v>
      </c>
      <c r="E35" s="33">
        <f>D35/C35*100</f>
        <v>100</v>
      </c>
      <c r="F35" s="38"/>
    </row>
    <row r="36" spans="1:6" ht="20.25" customHeight="1">
      <c r="A36" s="10" t="s">
        <v>113</v>
      </c>
      <c r="B36" s="25" t="s">
        <v>114</v>
      </c>
      <c r="C36" s="32">
        <f>Лист1!C36/1000</f>
        <v>2608.8577099999998</v>
      </c>
      <c r="D36" s="32">
        <f>Лист1!D36/1000</f>
        <v>2608.8577099999998</v>
      </c>
      <c r="E36" s="33">
        <f>D36/C36*100</f>
        <v>100</v>
      </c>
      <c r="F36" s="38"/>
    </row>
    <row r="37" spans="1:6" ht="15.75">
      <c r="A37" s="13" t="s">
        <v>27</v>
      </c>
      <c r="B37" s="25" t="s">
        <v>75</v>
      </c>
      <c r="C37" s="53">
        <f>Лист1!C37/1000</f>
        <v>9521.9518</v>
      </c>
      <c r="D37" s="53">
        <f>Лист1!D37/1000</f>
        <v>5337.58882</v>
      </c>
      <c r="E37" s="33">
        <f t="shared" si="0"/>
        <v>56.05561687468319</v>
      </c>
      <c r="F37" s="38"/>
    </row>
    <row r="38" spans="1:6" ht="15.75">
      <c r="A38" s="13" t="s">
        <v>28</v>
      </c>
      <c r="B38" s="25" t="s">
        <v>76</v>
      </c>
      <c r="C38" s="32">
        <f>Лист1!C38/1000</f>
        <v>9521.9518</v>
      </c>
      <c r="D38" s="32">
        <f>Лист1!D38/1000</f>
        <v>5337.58882</v>
      </c>
      <c r="E38" s="33">
        <f t="shared" si="0"/>
        <v>56.05561687468319</v>
      </c>
      <c r="F38" s="38"/>
    </row>
    <row r="39" spans="1:6" ht="30.75" customHeight="1">
      <c r="A39" s="13" t="s">
        <v>103</v>
      </c>
      <c r="B39" s="25" t="s">
        <v>76</v>
      </c>
      <c r="C39" s="32">
        <f>Лист1!C39/1000</f>
        <v>45.153510000000004</v>
      </c>
      <c r="D39" s="32">
        <f>Лист1!D39/1000</f>
        <v>45.153510000000004</v>
      </c>
      <c r="E39" s="33">
        <f>D39/C39*100</f>
        <v>100</v>
      </c>
      <c r="F39" s="38"/>
    </row>
    <row r="40" spans="1:6" s="18" customFormat="1" ht="32.25" customHeight="1">
      <c r="A40" s="17" t="s">
        <v>56</v>
      </c>
      <c r="B40" s="27" t="s">
        <v>76</v>
      </c>
      <c r="C40" s="32">
        <f>Лист1!C40/1000</f>
        <v>204.45529000000002</v>
      </c>
      <c r="D40" s="32">
        <f>Лист1!D40/1000</f>
        <v>204.45529000000002</v>
      </c>
      <c r="E40" s="33">
        <f t="shared" si="0"/>
        <v>100</v>
      </c>
      <c r="F40" s="38"/>
    </row>
    <row r="41" spans="1:6" s="18" customFormat="1" ht="21" customHeight="1">
      <c r="A41" s="17" t="s">
        <v>115</v>
      </c>
      <c r="B41" s="27" t="s">
        <v>76</v>
      </c>
      <c r="C41" s="32">
        <f>Лист1!C41/1000</f>
        <v>600</v>
      </c>
      <c r="D41" s="32">
        <f>Лист1!D41/1000</f>
        <v>0</v>
      </c>
      <c r="E41" s="33">
        <f aca="true" t="shared" si="1" ref="E41:E46">D41/C41*100</f>
        <v>0</v>
      </c>
      <c r="F41" s="38"/>
    </row>
    <row r="42" spans="1:6" s="18" customFormat="1" ht="32.25" customHeight="1">
      <c r="A42" s="17" t="s">
        <v>116</v>
      </c>
      <c r="B42" s="27" t="s">
        <v>76</v>
      </c>
      <c r="C42" s="32">
        <f>Лист1!C42/1000</f>
        <v>400</v>
      </c>
      <c r="D42" s="32">
        <f>Лист1!D42/1000</f>
        <v>400</v>
      </c>
      <c r="E42" s="33">
        <f t="shared" si="1"/>
        <v>100</v>
      </c>
      <c r="F42" s="38"/>
    </row>
    <row r="43" spans="1:6" s="18" customFormat="1" ht="32.25" customHeight="1">
      <c r="A43" s="17" t="s">
        <v>117</v>
      </c>
      <c r="B43" s="27" t="s">
        <v>76</v>
      </c>
      <c r="C43" s="32">
        <f>Лист1!C43/1000</f>
        <v>581.96</v>
      </c>
      <c r="D43" s="32">
        <f>Лист1!D43/1000</f>
        <v>0</v>
      </c>
      <c r="E43" s="33">
        <f t="shared" si="1"/>
        <v>0</v>
      </c>
      <c r="F43" s="38"/>
    </row>
    <row r="44" spans="1:6" s="18" customFormat="1" ht="48" customHeight="1">
      <c r="A44" s="17" t="s">
        <v>118</v>
      </c>
      <c r="B44" s="27" t="s">
        <v>76</v>
      </c>
      <c r="C44" s="32">
        <f>Лист1!C44/1000</f>
        <v>7350</v>
      </c>
      <c r="D44" s="32">
        <f>Лист1!D44/1000</f>
        <v>4347.597</v>
      </c>
      <c r="E44" s="33">
        <f t="shared" si="1"/>
        <v>59.15097959183673</v>
      </c>
      <c r="F44" s="38"/>
    </row>
    <row r="45" spans="1:6" s="18" customFormat="1" ht="24" customHeight="1">
      <c r="A45" s="36" t="s">
        <v>104</v>
      </c>
      <c r="B45" s="27" t="s">
        <v>76</v>
      </c>
      <c r="C45" s="32">
        <f>Лист1!C45/1000</f>
        <v>283.383</v>
      </c>
      <c r="D45" s="32">
        <f>Лист1!D45/1000</f>
        <v>283.383</v>
      </c>
      <c r="E45" s="33">
        <f t="shared" si="1"/>
        <v>100</v>
      </c>
      <c r="F45" s="38"/>
    </row>
    <row r="46" spans="1:6" s="18" customFormat="1" ht="18" customHeight="1">
      <c r="A46" s="36" t="s">
        <v>105</v>
      </c>
      <c r="B46" s="27" t="s">
        <v>76</v>
      </c>
      <c r="C46" s="32">
        <f>Лист1!C46/1000</f>
        <v>57</v>
      </c>
      <c r="D46" s="32">
        <f>Лист1!D46/1000</f>
        <v>57</v>
      </c>
      <c r="E46" s="33">
        <f t="shared" si="1"/>
        <v>100</v>
      </c>
      <c r="F46" s="38"/>
    </row>
    <row r="47" spans="1:6" s="22" customFormat="1" ht="15.75">
      <c r="A47" s="23" t="s">
        <v>29</v>
      </c>
      <c r="B47" s="26" t="s">
        <v>77</v>
      </c>
      <c r="C47" s="55">
        <f>Лист1!C47/1000</f>
        <v>41871.71761</v>
      </c>
      <c r="D47" s="55">
        <f>Лист1!D47/1000</f>
        <v>33455.29071</v>
      </c>
      <c r="E47" s="56">
        <f t="shared" si="0"/>
        <v>79.89949450272861</v>
      </c>
      <c r="F47" s="37"/>
    </row>
    <row r="48" spans="1:6" ht="15.75">
      <c r="A48" s="13" t="s">
        <v>30</v>
      </c>
      <c r="B48" s="25" t="s">
        <v>78</v>
      </c>
      <c r="C48" s="32">
        <f>Лист1!C48/1000</f>
        <v>8236.22513</v>
      </c>
      <c r="D48" s="32">
        <f>Лист1!D48/1000</f>
        <v>6165.00225</v>
      </c>
      <c r="E48" s="33">
        <f t="shared" si="0"/>
        <v>74.85227944467321</v>
      </c>
      <c r="F48" s="38"/>
    </row>
    <row r="49" spans="1:6" ht="31.5">
      <c r="A49" s="13" t="s">
        <v>31</v>
      </c>
      <c r="B49" s="25" t="s">
        <v>79</v>
      </c>
      <c r="C49" s="32">
        <f>Лист1!C49/1000</f>
        <v>8236.22513</v>
      </c>
      <c r="D49" s="32">
        <f>Лист1!D49/1000</f>
        <v>6165.00225</v>
      </c>
      <c r="E49" s="33">
        <f t="shared" si="0"/>
        <v>74.85227944467321</v>
      </c>
      <c r="F49" s="38"/>
    </row>
    <row r="50" spans="1:6" ht="15.75">
      <c r="A50" s="13" t="s">
        <v>57</v>
      </c>
      <c r="B50" s="25" t="s">
        <v>79</v>
      </c>
      <c r="C50" s="32">
        <f>Лист1!C50/1000</f>
        <v>174</v>
      </c>
      <c r="D50" s="32">
        <f>Лист1!D50/1000</f>
        <v>118.32</v>
      </c>
      <c r="E50" s="33">
        <f t="shared" si="0"/>
        <v>68</v>
      </c>
      <c r="F50" s="38"/>
    </row>
    <row r="51" spans="1:6" ht="30" customHeight="1">
      <c r="A51" s="13" t="s">
        <v>58</v>
      </c>
      <c r="B51" s="25" t="s">
        <v>79</v>
      </c>
      <c r="C51" s="32">
        <f>Лист1!C51/1000</f>
        <v>547.7</v>
      </c>
      <c r="D51" s="32">
        <f>Лист1!D51/1000</f>
        <v>410.778</v>
      </c>
      <c r="E51" s="33">
        <f t="shared" si="0"/>
        <v>75.00054774511594</v>
      </c>
      <c r="F51" s="38"/>
    </row>
    <row r="52" spans="1:6" ht="15.75">
      <c r="A52" s="13" t="s">
        <v>59</v>
      </c>
      <c r="B52" s="25" t="s">
        <v>79</v>
      </c>
      <c r="C52" s="32">
        <f>Лист1!C52/1000</f>
        <v>376.139</v>
      </c>
      <c r="D52" s="32">
        <f>Лист1!D52/1000</f>
        <v>282.105</v>
      </c>
      <c r="E52" s="33">
        <f t="shared" si="0"/>
        <v>75.00019939437283</v>
      </c>
      <c r="F52" s="38"/>
    </row>
    <row r="53" spans="1:6" ht="15.75">
      <c r="A53" s="13" t="s">
        <v>60</v>
      </c>
      <c r="B53" s="25" t="s">
        <v>79</v>
      </c>
      <c r="C53" s="32">
        <f>Лист1!C53/1000</f>
        <v>560.4261300000001</v>
      </c>
      <c r="D53" s="32">
        <f>Лист1!D53/1000</f>
        <v>420.318</v>
      </c>
      <c r="E53" s="33">
        <f t="shared" si="0"/>
        <v>74.99971494905134</v>
      </c>
      <c r="F53" s="38"/>
    </row>
    <row r="54" spans="1:6" ht="31.5">
      <c r="A54" s="13" t="s">
        <v>61</v>
      </c>
      <c r="B54" s="25" t="s">
        <v>79</v>
      </c>
      <c r="C54" s="32">
        <f>Лист1!C54/1000</f>
        <v>510</v>
      </c>
      <c r="D54" s="32">
        <f>Лист1!D54/1000</f>
        <v>382.5</v>
      </c>
      <c r="E54" s="33">
        <f t="shared" si="0"/>
        <v>75</v>
      </c>
      <c r="F54" s="38"/>
    </row>
    <row r="55" spans="1:6" ht="31.5">
      <c r="A55" s="13" t="s">
        <v>62</v>
      </c>
      <c r="B55" s="25" t="s">
        <v>79</v>
      </c>
      <c r="C55" s="32">
        <f>Лист1!C55/1000</f>
        <v>3339.096</v>
      </c>
      <c r="D55" s="32">
        <f>Лист1!D55/1000</f>
        <v>2504.322</v>
      </c>
      <c r="E55" s="33">
        <f t="shared" si="0"/>
        <v>75</v>
      </c>
      <c r="F55" s="38"/>
    </row>
    <row r="56" spans="1:6" ht="47.25">
      <c r="A56" s="13" t="s">
        <v>63</v>
      </c>
      <c r="B56" s="25" t="s">
        <v>79</v>
      </c>
      <c r="C56" s="32">
        <f>Лист1!C56/1000</f>
        <v>2451.825</v>
      </c>
      <c r="D56" s="32">
        <f>Лист1!D56/1000</f>
        <v>1838.88</v>
      </c>
      <c r="E56" s="33">
        <f t="shared" si="0"/>
        <v>75.0004588418831</v>
      </c>
      <c r="F56" s="38"/>
    </row>
    <row r="57" spans="1:6" ht="36" customHeight="1">
      <c r="A57" s="10" t="s">
        <v>64</v>
      </c>
      <c r="B57" s="25" t="s">
        <v>79</v>
      </c>
      <c r="C57" s="32">
        <f>Лист1!C57/1000</f>
        <v>277.039</v>
      </c>
      <c r="D57" s="32">
        <f>Лист1!D57/1000</f>
        <v>207.77925</v>
      </c>
      <c r="E57" s="33">
        <f t="shared" si="0"/>
        <v>75</v>
      </c>
      <c r="F57" s="38"/>
    </row>
    <row r="58" spans="1:6" ht="31.5">
      <c r="A58" s="13" t="s">
        <v>32</v>
      </c>
      <c r="B58" s="25" t="s">
        <v>80</v>
      </c>
      <c r="C58" s="32">
        <f>Лист1!C58/1000</f>
        <v>7741.46</v>
      </c>
      <c r="D58" s="32">
        <f>Лист1!D58/1000</f>
        <v>5058.0395</v>
      </c>
      <c r="E58" s="33">
        <f t="shared" si="0"/>
        <v>65.33702299049533</v>
      </c>
      <c r="F58" s="38"/>
    </row>
    <row r="59" spans="1:6" ht="31.5">
      <c r="A59" s="13" t="s">
        <v>33</v>
      </c>
      <c r="B59" s="25" t="s">
        <v>81</v>
      </c>
      <c r="C59" s="32">
        <f>Лист1!C59/1000</f>
        <v>7741.46</v>
      </c>
      <c r="D59" s="32">
        <f>Лист1!D59/1000</f>
        <v>5058.0395</v>
      </c>
      <c r="E59" s="33">
        <f t="shared" si="0"/>
        <v>65.33702299049533</v>
      </c>
      <c r="F59" s="38"/>
    </row>
    <row r="60" spans="1:6" ht="36" customHeight="1">
      <c r="A60" s="10" t="s">
        <v>34</v>
      </c>
      <c r="B60" s="25" t="s">
        <v>82</v>
      </c>
      <c r="C60" s="32">
        <f>Лист1!C60/1000</f>
        <v>17135.998</v>
      </c>
      <c r="D60" s="32">
        <f>Лист1!D60/1000</f>
        <v>15623.9982</v>
      </c>
      <c r="E60" s="33">
        <f t="shared" si="0"/>
        <v>91.17647072554513</v>
      </c>
      <c r="F60" s="38"/>
    </row>
    <row r="61" spans="1:6" ht="31.5">
      <c r="A61" s="13" t="s">
        <v>35</v>
      </c>
      <c r="B61" s="25" t="s">
        <v>83</v>
      </c>
      <c r="C61" s="32">
        <f>Лист1!C61/1000</f>
        <v>1.37234</v>
      </c>
      <c r="D61" s="32">
        <f>Лист1!D61/1000</f>
        <v>0</v>
      </c>
      <c r="E61" s="33">
        <f t="shared" si="0"/>
        <v>0</v>
      </c>
      <c r="F61" s="38"/>
    </row>
    <row r="62" spans="1:6" ht="15.75">
      <c r="A62" s="23" t="s">
        <v>36</v>
      </c>
      <c r="B62" s="25" t="s">
        <v>84</v>
      </c>
      <c r="C62" s="34">
        <f>Лист1!C62/1000</f>
        <v>8756.66214</v>
      </c>
      <c r="D62" s="34">
        <f>Лист1!D62/1000</f>
        <v>7976.25096</v>
      </c>
      <c r="E62" s="35">
        <f t="shared" si="0"/>
        <v>91.08780072220533</v>
      </c>
      <c r="F62" s="38"/>
    </row>
    <row r="63" spans="1:6" ht="15.75">
      <c r="A63" s="13" t="s">
        <v>37</v>
      </c>
      <c r="B63" s="25" t="s">
        <v>85</v>
      </c>
      <c r="C63" s="32">
        <f>Лист1!C63/1000</f>
        <v>8756.66214</v>
      </c>
      <c r="D63" s="32">
        <f>Лист1!D63/1000</f>
        <v>7976.25096</v>
      </c>
      <c r="E63" s="33">
        <f t="shared" si="0"/>
        <v>91.08780072220533</v>
      </c>
      <c r="F63" s="38"/>
    </row>
    <row r="64" spans="1:6" s="18" customFormat="1" ht="15.75">
      <c r="A64" s="17" t="s">
        <v>97</v>
      </c>
      <c r="B64" s="27" t="s">
        <v>85</v>
      </c>
      <c r="C64" s="32">
        <f>Лист1!C64/1000</f>
        <v>363</v>
      </c>
      <c r="D64" s="32">
        <f>Лист1!D64/1000</f>
        <v>363</v>
      </c>
      <c r="E64" s="33">
        <f t="shared" si="0"/>
        <v>100</v>
      </c>
      <c r="F64" s="38"/>
    </row>
    <row r="65" spans="1:6" s="18" customFormat="1" ht="15.75">
      <c r="A65" s="17" t="s">
        <v>98</v>
      </c>
      <c r="B65" s="27" t="s">
        <v>85</v>
      </c>
      <c r="C65" s="32">
        <f>Лист1!C65/1000</f>
        <v>1702.643</v>
      </c>
      <c r="D65" s="32">
        <f>Лист1!D65/1000</f>
        <v>1702.643</v>
      </c>
      <c r="E65" s="33">
        <f>D65/C65*100</f>
        <v>100</v>
      </c>
      <c r="F65" s="38"/>
    </row>
    <row r="66" spans="1:6" s="18" customFormat="1" ht="34.5" customHeight="1">
      <c r="A66" s="36" t="s">
        <v>120</v>
      </c>
      <c r="B66" s="27" t="s">
        <v>85</v>
      </c>
      <c r="C66" s="32">
        <f>Лист1!C66/1000</f>
        <v>1732.962</v>
      </c>
      <c r="D66" s="32">
        <f>Лист1!D66/1000</f>
        <v>1732.962</v>
      </c>
      <c r="E66" s="33">
        <f>D66/C66*100</f>
        <v>100</v>
      </c>
      <c r="F66" s="38"/>
    </row>
    <row r="67" spans="1:6" s="18" customFormat="1" ht="31.5">
      <c r="A67" s="17" t="s">
        <v>65</v>
      </c>
      <c r="B67" s="27" t="s">
        <v>85</v>
      </c>
      <c r="C67" s="32">
        <f>Лист1!C67/1000</f>
        <v>3110.545</v>
      </c>
      <c r="D67" s="32">
        <f>Лист1!D67/1000</f>
        <v>2332.90875</v>
      </c>
      <c r="E67" s="33">
        <f t="shared" si="0"/>
        <v>75</v>
      </c>
      <c r="F67" s="38"/>
    </row>
    <row r="68" spans="1:6" s="18" customFormat="1" ht="33.75" customHeight="1">
      <c r="A68" s="17" t="s">
        <v>106</v>
      </c>
      <c r="B68" s="27" t="s">
        <v>85</v>
      </c>
      <c r="C68" s="32">
        <f>Лист1!C68/1000</f>
        <v>1815</v>
      </c>
      <c r="D68" s="32">
        <f>Лист1!D68/1000</f>
        <v>1815</v>
      </c>
      <c r="E68" s="33">
        <f>D68/C68*100</f>
        <v>100</v>
      </c>
      <c r="F68" s="38"/>
    </row>
    <row r="69" spans="1:6" s="18" customFormat="1" ht="31.5" customHeight="1">
      <c r="A69" s="36" t="s">
        <v>99</v>
      </c>
      <c r="B69" s="27" t="s">
        <v>85</v>
      </c>
      <c r="C69" s="32">
        <f>Лист1!C69/1000</f>
        <v>32.51214</v>
      </c>
      <c r="D69" s="32">
        <f>Лист1!D69/1000</f>
        <v>29.737209999999997</v>
      </c>
      <c r="E69" s="33">
        <f>D69/C69*100</f>
        <v>91.46494201858135</v>
      </c>
      <c r="F69" s="38"/>
    </row>
    <row r="70" spans="1:6" s="22" customFormat="1" ht="15.75">
      <c r="A70" s="23" t="s">
        <v>38</v>
      </c>
      <c r="B70" s="26" t="s">
        <v>86</v>
      </c>
      <c r="C70" s="34">
        <f>Лист1!C70/1000</f>
        <v>16048.75582</v>
      </c>
      <c r="D70" s="34">
        <f>Лист1!D70/1000</f>
        <v>9372.814849999999</v>
      </c>
      <c r="E70" s="35">
        <f t="shared" si="0"/>
        <v>58.402127586236766</v>
      </c>
      <c r="F70" s="37"/>
    </row>
    <row r="71" spans="1:6" ht="31.5">
      <c r="A71" s="13" t="s">
        <v>39</v>
      </c>
      <c r="B71" s="25" t="s">
        <v>87</v>
      </c>
      <c r="C71" s="32">
        <f>Лист1!C71/1000</f>
        <v>16048.75582</v>
      </c>
      <c r="D71" s="32">
        <f>Лист1!D71/1000</f>
        <v>9372.814849999999</v>
      </c>
      <c r="E71" s="33">
        <f t="shared" si="0"/>
        <v>58.402127586236766</v>
      </c>
      <c r="F71" s="38"/>
    </row>
    <row r="72" spans="1:6" ht="47.25">
      <c r="A72" s="13" t="s">
        <v>40</v>
      </c>
      <c r="B72" s="25" t="s">
        <v>88</v>
      </c>
      <c r="C72" s="32">
        <f>Лист1!C72/1000</f>
        <v>16048.75582</v>
      </c>
      <c r="D72" s="32">
        <f>Лист1!D72/1000</f>
        <v>9372.814849999999</v>
      </c>
      <c r="E72" s="33">
        <f t="shared" si="0"/>
        <v>58.402127586236766</v>
      </c>
      <c r="F72" s="38"/>
    </row>
    <row r="73" spans="1:6" ht="15.75">
      <c r="A73" s="23" t="s">
        <v>55</v>
      </c>
      <c r="B73" s="26" t="s">
        <v>89</v>
      </c>
      <c r="C73" s="34">
        <f>Лист1!C73/1000</f>
        <v>3000</v>
      </c>
      <c r="D73" s="34">
        <f>Лист1!D73/1000</f>
        <v>575</v>
      </c>
      <c r="E73" s="35">
        <f t="shared" si="0"/>
        <v>19.166666666666668</v>
      </c>
      <c r="F73" s="38"/>
    </row>
    <row r="74" spans="1:6" s="22" customFormat="1" ht="15.75">
      <c r="A74" s="13" t="s">
        <v>68</v>
      </c>
      <c r="B74" s="25" t="s">
        <v>90</v>
      </c>
      <c r="C74" s="32">
        <f>Лист1!C74/1000</f>
        <v>3000</v>
      </c>
      <c r="D74" s="32">
        <f>Лист1!D74/1000</f>
        <v>575</v>
      </c>
      <c r="E74" s="33">
        <f t="shared" si="0"/>
        <v>19.166666666666668</v>
      </c>
      <c r="F74" s="37"/>
    </row>
    <row r="75" spans="1:5" ht="33.75" customHeight="1">
      <c r="A75" s="45" t="s">
        <v>107</v>
      </c>
      <c r="B75" s="50" t="s">
        <v>109</v>
      </c>
      <c r="C75" s="51">
        <f>Лист1!C75/1000</f>
        <v>-0.4671</v>
      </c>
      <c r="D75" s="51">
        <f>Лист1!D75/1000</f>
        <v>-0.4671</v>
      </c>
      <c r="E75" s="52">
        <f>D75/C75*100</f>
        <v>100</v>
      </c>
    </row>
    <row r="76" spans="1:5" ht="30" customHeight="1">
      <c r="A76" s="43" t="s">
        <v>108</v>
      </c>
      <c r="B76" s="46" t="s">
        <v>110</v>
      </c>
      <c r="C76" s="48">
        <f>Лист1!C76/1000</f>
        <v>-0.4671</v>
      </c>
      <c r="D76" s="48">
        <f>Лист1!D76/1000</f>
        <v>-0.4671</v>
      </c>
      <c r="E76" s="44">
        <f>D76/C76*100</f>
        <v>100</v>
      </c>
    </row>
    <row r="77" spans="1:5" ht="15.75">
      <c r="A77" s="31"/>
      <c r="B77" s="29"/>
      <c r="C77" s="29"/>
      <c r="D77" s="29"/>
      <c r="E77" s="29"/>
    </row>
    <row r="78" spans="1:5" ht="15.75">
      <c r="A78" s="31"/>
      <c r="B78" s="29"/>
      <c r="C78" s="29"/>
      <c r="D78" s="29"/>
      <c r="E78" s="29"/>
    </row>
    <row r="79" spans="1:5" ht="15.75">
      <c r="A79" s="31"/>
      <c r="B79" s="29"/>
      <c r="C79" s="29"/>
      <c r="D79" s="29"/>
      <c r="E79" s="29"/>
    </row>
    <row r="80" spans="1:5" ht="15.75">
      <c r="A80" s="31"/>
      <c r="B80" s="29"/>
      <c r="C80" s="29"/>
      <c r="D80" s="29"/>
      <c r="E80" s="29"/>
    </row>
    <row r="81" spans="1:5" ht="15.75">
      <c r="A81" s="31"/>
      <c r="B81" s="29"/>
      <c r="C81" s="29"/>
      <c r="D81" s="29"/>
      <c r="E81" s="29"/>
    </row>
    <row r="82" spans="1:5" ht="15.75">
      <c r="A82" s="31"/>
      <c r="B82" s="29"/>
      <c r="C82" s="29"/>
      <c r="D82" s="29"/>
      <c r="E82" s="29"/>
    </row>
    <row r="83" spans="1:5" ht="15.75">
      <c r="A83" s="31"/>
      <c r="C83" s="29"/>
      <c r="D83" s="29"/>
      <c r="E83" s="29"/>
    </row>
    <row r="84" spans="1:5" ht="15.75">
      <c r="A84" s="31"/>
      <c r="C84" s="29"/>
      <c r="D84" s="29"/>
      <c r="E84" s="29"/>
    </row>
    <row r="85" spans="1:5" ht="15.75">
      <c r="A85" s="31"/>
      <c r="C85" s="29"/>
      <c r="D85" s="29"/>
      <c r="E85" s="29"/>
    </row>
    <row r="86" spans="3:5" ht="15.75">
      <c r="C86" s="29"/>
      <c r="D86" s="29"/>
      <c r="E86" s="29"/>
    </row>
    <row r="87" spans="3:5" ht="15.75">
      <c r="C87" s="29"/>
      <c r="D87" s="29"/>
      <c r="E87" s="29"/>
    </row>
    <row r="88" spans="3:5" ht="15.75">
      <c r="C88" s="29"/>
      <c r="D88" s="29"/>
      <c r="E88" s="29"/>
    </row>
  </sheetData>
  <sheetProtection/>
  <mergeCells count="5">
    <mergeCell ref="C5:E5"/>
    <mergeCell ref="A2:E2"/>
    <mergeCell ref="A3:E3"/>
    <mergeCell ref="A4:D4"/>
    <mergeCell ref="C1:E1"/>
  </mergeCells>
  <printOptions/>
  <pageMargins left="0.7874015748031497" right="0.31496062992125984" top="0.8937007874015748" bottom="0.8937007874015748" header="0.3937007874015748" footer="0.3937007874015748"/>
  <pageSetup fitToHeight="0" fitToWidth="1" horizontalDpi="300" verticalDpi="300" orientation="landscape" paperSize="8" scale="69" r:id="rId1"/>
  <ignoredErrors>
    <ignoredError sqref="C55:D55 C57:D57 C56" formula="1"/>
    <ignoredError sqref="C6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8:M80"/>
  <sheetViews>
    <sheetView zoomScalePageLayoutView="0" workbookViewId="0" topLeftCell="B1">
      <selection activeCell="D8" sqref="D8"/>
    </sheetView>
  </sheetViews>
  <sheetFormatPr defaultColWidth="9.140625" defaultRowHeight="12.75"/>
  <cols>
    <col min="3" max="3" width="19.421875" style="0" customWidth="1"/>
    <col min="4" max="4" width="18.57421875" style="0" customWidth="1"/>
    <col min="6" max="6" width="13.8515625" style="0" bestFit="1" customWidth="1"/>
  </cols>
  <sheetData>
    <row r="8" spans="3:4" ht="15.75">
      <c r="C8" s="20">
        <v>285274751.03</v>
      </c>
      <c r="D8" s="20">
        <v>182685492.67</v>
      </c>
    </row>
    <row r="9" spans="3:4" ht="15.75">
      <c r="C9" s="20">
        <v>124840040</v>
      </c>
      <c r="D9" s="20">
        <v>60804712.29</v>
      </c>
    </row>
    <row r="10" spans="3:4" ht="15.75">
      <c r="C10" s="12">
        <v>45859700</v>
      </c>
      <c r="D10" s="12">
        <v>32943738.49</v>
      </c>
    </row>
    <row r="11" spans="3:4" ht="15.75">
      <c r="C11" s="12">
        <v>14773160</v>
      </c>
      <c r="D11" s="12">
        <v>12440382.67</v>
      </c>
    </row>
    <row r="12" spans="3:4" ht="15.75">
      <c r="C12" s="12">
        <v>6223000</v>
      </c>
      <c r="D12" s="12">
        <v>3825078.15</v>
      </c>
    </row>
    <row r="13" spans="3:4" ht="15.75">
      <c r="C13" s="12">
        <v>0</v>
      </c>
      <c r="D13" s="12">
        <v>-75490.71</v>
      </c>
    </row>
    <row r="14" spans="3:4" ht="15.75">
      <c r="C14" s="12">
        <v>2590865</v>
      </c>
      <c r="D14" s="12">
        <v>2349374.25</v>
      </c>
    </row>
    <row r="15" spans="3:4" ht="15.75">
      <c r="C15" s="12">
        <v>640000</v>
      </c>
      <c r="D15" s="12">
        <v>360251.22</v>
      </c>
    </row>
    <row r="16" spans="3:4" ht="15.75">
      <c r="C16" s="12">
        <v>2303200</v>
      </c>
      <c r="D16" s="12">
        <v>1453019.16</v>
      </c>
    </row>
    <row r="17" spans="3:4" ht="15.75">
      <c r="C17" s="12">
        <v>35034189</v>
      </c>
      <c r="D17" s="12">
        <v>5857984.81</v>
      </c>
    </row>
    <row r="18" spans="3:4" ht="16.5" customHeight="1">
      <c r="C18" s="12">
        <v>12800</v>
      </c>
      <c r="D18" s="12">
        <v>8684.07</v>
      </c>
    </row>
    <row r="19" spans="3:4" ht="15.75" customHeight="1">
      <c r="C19" s="12">
        <v>1029135</v>
      </c>
      <c r="D19" s="12">
        <v>875104.21</v>
      </c>
    </row>
    <row r="20" spans="3:4" ht="15.75" customHeight="1">
      <c r="C20" s="12">
        <v>15843991</v>
      </c>
      <c r="D20" s="12">
        <v>577632.94</v>
      </c>
    </row>
    <row r="21" spans="3:4" ht="15.75" customHeight="1">
      <c r="C21" s="12">
        <v>530000</v>
      </c>
      <c r="D21" s="12">
        <v>188953.03</v>
      </c>
    </row>
    <row r="22" spans="3:4" ht="15.75" hidden="1">
      <c r="C22" s="12"/>
      <c r="D22" s="12"/>
    </row>
    <row r="23" spans="3:6" ht="15.75">
      <c r="C23" s="20">
        <v>160434711.03</v>
      </c>
      <c r="D23" s="20">
        <v>121880780.38</v>
      </c>
      <c r="F23" s="41"/>
    </row>
    <row r="24" spans="3:6" ht="15.75">
      <c r="C24" s="20">
        <v>157435178.13</v>
      </c>
      <c r="D24" s="20">
        <v>121306247.48</v>
      </c>
      <c r="F24" t="s">
        <v>100</v>
      </c>
    </row>
    <row r="25" spans="3:6" ht="15.75">
      <c r="C25" s="12">
        <v>86715380</v>
      </c>
      <c r="D25" s="12">
        <v>68495180</v>
      </c>
      <c r="F25" s="40">
        <f>D26+D27+D28</f>
        <v>68495180</v>
      </c>
    </row>
    <row r="26" spans="3:4" ht="15.75">
      <c r="C26" s="12">
        <v>44161000</v>
      </c>
      <c r="D26" s="12">
        <v>37578000</v>
      </c>
    </row>
    <row r="27" spans="3:4" ht="15.75">
      <c r="C27" s="12">
        <v>32495000</v>
      </c>
      <c r="D27" s="12">
        <v>20857800</v>
      </c>
    </row>
    <row r="28" spans="3:4" ht="15.75">
      <c r="C28" s="12">
        <v>10059380</v>
      </c>
      <c r="D28" s="12">
        <v>10059380</v>
      </c>
    </row>
    <row r="29" spans="3:4" ht="15.75">
      <c r="C29" s="12">
        <v>1277730</v>
      </c>
      <c r="D29" s="12">
        <v>1277730</v>
      </c>
    </row>
    <row r="30" spans="3:4" ht="15.75">
      <c r="C30" s="12">
        <v>3323650</v>
      </c>
      <c r="D30" s="12">
        <v>3323650</v>
      </c>
    </row>
    <row r="31" spans="3:13" ht="15.75">
      <c r="C31" s="12">
        <v>4348000</v>
      </c>
      <c r="D31" s="12">
        <v>4348000</v>
      </c>
      <c r="M31" t="s">
        <v>101</v>
      </c>
    </row>
    <row r="32" spans="3:4" ht="15.75">
      <c r="C32" s="12">
        <v>1110000</v>
      </c>
      <c r="D32" s="12">
        <v>1110000</v>
      </c>
    </row>
    <row r="33" spans="3:6" ht="15.75">
      <c r="C33" s="20">
        <v>12799324.7</v>
      </c>
      <c r="D33" s="20">
        <v>8614961.72</v>
      </c>
      <c r="F33" s="40">
        <f>D34+D35+D36+D46+D39+D44+D40+D41+D42+D43+D45</f>
        <v>8614961.7</v>
      </c>
    </row>
    <row r="34" spans="3:4" ht="15.75">
      <c r="C34" s="28">
        <v>478525.28</v>
      </c>
      <c r="D34" s="28">
        <v>478525.28</v>
      </c>
    </row>
    <row r="35" spans="3:4" ht="15.75">
      <c r="C35" s="28">
        <v>189989.91</v>
      </c>
      <c r="D35" s="28">
        <v>189989.91</v>
      </c>
    </row>
    <row r="36" spans="3:4" ht="15.75">
      <c r="C36" s="28">
        <v>2608857.71</v>
      </c>
      <c r="D36" s="28">
        <v>2608857.71</v>
      </c>
    </row>
    <row r="37" spans="3:4" ht="15.75">
      <c r="C37" s="28">
        <v>9521951.8</v>
      </c>
      <c r="D37" s="28">
        <v>5337588.82</v>
      </c>
    </row>
    <row r="38" spans="3:4" ht="15.75">
      <c r="C38" s="28">
        <v>9521951.8</v>
      </c>
      <c r="D38" s="28">
        <v>5337588.82</v>
      </c>
    </row>
    <row r="39" spans="3:4" ht="15.75">
      <c r="C39" s="28">
        <v>45153.51</v>
      </c>
      <c r="D39" s="28">
        <v>45153.51</v>
      </c>
    </row>
    <row r="40" spans="3:4" ht="15.75">
      <c r="C40" s="28">
        <v>204455.29</v>
      </c>
      <c r="D40" s="28">
        <v>204455.29</v>
      </c>
    </row>
    <row r="41" spans="3:4" ht="15.75">
      <c r="C41" s="28">
        <v>600000</v>
      </c>
      <c r="D41" s="54">
        <v>0</v>
      </c>
    </row>
    <row r="42" spans="3:4" ht="15.75">
      <c r="C42" s="28">
        <v>400000</v>
      </c>
      <c r="D42" s="28">
        <v>400000</v>
      </c>
    </row>
    <row r="43" spans="3:4" ht="15.75">
      <c r="C43" s="28">
        <v>581960</v>
      </c>
      <c r="D43" s="28">
        <v>0</v>
      </c>
    </row>
    <row r="44" spans="3:4" ht="15.75">
      <c r="C44" s="28">
        <v>7350000</v>
      </c>
      <c r="D44" s="28">
        <v>4347597</v>
      </c>
    </row>
    <row r="45" spans="3:4" ht="15.75">
      <c r="C45" s="28">
        <v>283383</v>
      </c>
      <c r="D45" s="28">
        <v>283383</v>
      </c>
    </row>
    <row r="46" spans="3:4" ht="15.75">
      <c r="C46" s="28">
        <v>57000</v>
      </c>
      <c r="D46" s="28">
        <v>57000</v>
      </c>
    </row>
    <row r="47" spans="3:6" ht="15.75">
      <c r="C47" s="39">
        <v>41871717.61</v>
      </c>
      <c r="D47" s="39">
        <v>33455290.71</v>
      </c>
      <c r="F47" s="40">
        <f>D48+D58+D60+D62</f>
        <v>34823290.91</v>
      </c>
    </row>
    <row r="48" spans="3:4" ht="15.75">
      <c r="C48" s="28">
        <v>8236225.13</v>
      </c>
      <c r="D48" s="28">
        <v>6165002.25</v>
      </c>
    </row>
    <row r="49" spans="3:6" ht="15.75">
      <c r="C49" s="28">
        <v>8236225.13</v>
      </c>
      <c r="D49" s="28">
        <v>6165002.25</v>
      </c>
      <c r="F49" s="40"/>
    </row>
    <row r="50" spans="3:4" ht="15.75">
      <c r="C50" s="28">
        <v>174000</v>
      </c>
      <c r="D50" s="49">
        <v>118320</v>
      </c>
    </row>
    <row r="51" spans="3:4" ht="15.75">
      <c r="C51" s="28">
        <v>547700</v>
      </c>
      <c r="D51" s="28">
        <v>410778</v>
      </c>
    </row>
    <row r="52" spans="3:4" ht="15.75">
      <c r="C52" s="28">
        <v>376139</v>
      </c>
      <c r="D52" s="28">
        <v>282105</v>
      </c>
    </row>
    <row r="53" spans="3:4" ht="15.75">
      <c r="C53" s="28">
        <v>560426.13</v>
      </c>
      <c r="D53" s="28">
        <v>420318</v>
      </c>
    </row>
    <row r="54" spans="3:4" ht="15.75">
      <c r="C54" s="28">
        <v>510000</v>
      </c>
      <c r="D54" s="28">
        <v>382500</v>
      </c>
    </row>
    <row r="55" spans="3:4" ht="15.75">
      <c r="C55" s="28">
        <v>3339096</v>
      </c>
      <c r="D55" s="28">
        <v>2504322</v>
      </c>
    </row>
    <row r="56" spans="3:4" ht="15.75">
      <c r="C56" s="28">
        <v>2451825</v>
      </c>
      <c r="D56" s="28">
        <v>1838880</v>
      </c>
    </row>
    <row r="57" spans="3:4" ht="15.75">
      <c r="C57" s="28">
        <v>277039</v>
      </c>
      <c r="D57" s="28">
        <v>207779.25</v>
      </c>
    </row>
    <row r="58" spans="3:4" ht="15.75">
      <c r="C58" s="28">
        <v>7741460</v>
      </c>
      <c r="D58" s="28">
        <v>5058039.5</v>
      </c>
    </row>
    <row r="59" spans="3:4" ht="15.75">
      <c r="C59" s="28">
        <v>7741460</v>
      </c>
      <c r="D59" s="28">
        <v>5058039.5</v>
      </c>
    </row>
    <row r="60" spans="3:4" ht="15.75">
      <c r="C60" s="28">
        <v>17135998</v>
      </c>
      <c r="D60" s="28">
        <v>15623998.2</v>
      </c>
    </row>
    <row r="61" spans="3:4" ht="15.75">
      <c r="C61" s="28">
        <v>1372.34</v>
      </c>
      <c r="D61" s="28">
        <v>0</v>
      </c>
    </row>
    <row r="62" spans="3:4" ht="15.75">
      <c r="C62" s="39">
        <v>8756662.14</v>
      </c>
      <c r="D62" s="39">
        <v>7976250.96</v>
      </c>
    </row>
    <row r="63" spans="3:4" ht="15.75">
      <c r="C63" s="28">
        <v>8756662.14</v>
      </c>
      <c r="D63" s="28">
        <v>7976250.96</v>
      </c>
    </row>
    <row r="64" spans="3:4" ht="15.75">
      <c r="C64" s="28">
        <v>363000</v>
      </c>
      <c r="D64" s="28">
        <v>363000</v>
      </c>
    </row>
    <row r="65" spans="3:4" ht="15.75">
      <c r="C65" s="28">
        <v>1702643</v>
      </c>
      <c r="D65" s="28">
        <v>1702643</v>
      </c>
    </row>
    <row r="66" spans="3:4" ht="15.75">
      <c r="C66" s="28">
        <v>1732962</v>
      </c>
      <c r="D66" s="28">
        <v>1732962</v>
      </c>
    </row>
    <row r="67" spans="3:4" ht="15.75">
      <c r="C67" s="28">
        <v>3110545</v>
      </c>
      <c r="D67" s="28">
        <v>2332908.75</v>
      </c>
    </row>
    <row r="68" spans="3:4" ht="15.75">
      <c r="C68" s="28">
        <v>1815000</v>
      </c>
      <c r="D68" s="28">
        <v>1815000</v>
      </c>
    </row>
    <row r="69" spans="3:4" ht="15.75">
      <c r="C69" s="28">
        <v>32512.14</v>
      </c>
      <c r="D69" s="28">
        <v>29737.21</v>
      </c>
    </row>
    <row r="70" spans="3:6" ht="15.75">
      <c r="C70" s="39">
        <v>16048755.82</v>
      </c>
      <c r="D70" s="39">
        <v>9372814.85</v>
      </c>
      <c r="F70" s="41"/>
    </row>
    <row r="71" spans="3:4" ht="15.75">
      <c r="C71" s="28">
        <v>16048755.82</v>
      </c>
      <c r="D71" s="28">
        <v>9372814.85</v>
      </c>
    </row>
    <row r="72" spans="3:4" ht="15.75">
      <c r="C72" s="28">
        <v>16048755.82</v>
      </c>
      <c r="D72" s="28">
        <v>9372814.85</v>
      </c>
    </row>
    <row r="73" spans="3:4" ht="15.75">
      <c r="C73" s="28">
        <v>3000000</v>
      </c>
      <c r="D73" s="28">
        <v>575000</v>
      </c>
    </row>
    <row r="74" spans="3:4" ht="15.75">
      <c r="C74" s="28">
        <v>3000000</v>
      </c>
      <c r="D74" s="28">
        <v>575000</v>
      </c>
    </row>
    <row r="75" spans="3:4" ht="15.75">
      <c r="C75" s="47">
        <v>-467.1</v>
      </c>
      <c r="D75" s="47">
        <v>-467.1</v>
      </c>
    </row>
    <row r="76" spans="3:4" ht="15.75">
      <c r="C76" s="47">
        <v>-467.1</v>
      </c>
      <c r="D76" s="47">
        <v>-467.1</v>
      </c>
    </row>
    <row r="77" spans="3:4" ht="15.75">
      <c r="C77" s="30"/>
      <c r="D77" s="30"/>
    </row>
    <row r="78" spans="3:4" ht="15.75">
      <c r="C78" s="30"/>
      <c r="D78" s="30"/>
    </row>
    <row r="79" spans="3:4" ht="15.75">
      <c r="C79" s="29"/>
      <c r="D79" s="29"/>
    </row>
    <row r="80" spans="3:4" ht="15.75">
      <c r="C80" s="29"/>
      <c r="D80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</dc:creator>
  <cp:keywords/>
  <dc:description/>
  <cp:lastModifiedBy>Dohod</cp:lastModifiedBy>
  <cp:lastPrinted>2019-03-11T09:58:10Z</cp:lastPrinted>
  <dcterms:created xsi:type="dcterms:W3CDTF">2019-03-04T06:02:10Z</dcterms:created>
  <dcterms:modified xsi:type="dcterms:W3CDTF">2023-11-01T10:32:42Z</dcterms:modified>
  <cp:category/>
  <cp:version/>
  <cp:contentType/>
  <cp:contentStatus/>
</cp:coreProperties>
</file>