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0" windowWidth="15510" windowHeight="9435"/>
  </bookViews>
  <sheets>
    <sheet name="3" sheetId="1" r:id="rId1"/>
    <sheet name="4" sheetId="2" r:id="rId2"/>
    <sheet name="5" sheetId="7" r:id="rId3"/>
  </sheets>
  <externalReferences>
    <externalReference r:id="rId4"/>
  </externalReferences>
  <definedNames>
    <definedName name="_xlnm._FilterDatabase" localSheetId="0" hidden="1">'3'!$A$7:$G$12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'3'!$A$1:$I$249</definedName>
    <definedName name="_xlnm.Print_Area" localSheetId="1">'4'!$A$1:$F$150</definedName>
    <definedName name="_xlnm.Print_Area" localSheetId="2">'5'!$A$1:$G$228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 iterate="1"/>
</workbook>
</file>

<file path=xl/calcChain.xml><?xml version="1.0" encoding="utf-8"?>
<calcChain xmlns="http://schemas.openxmlformats.org/spreadsheetml/2006/main">
  <c r="E119" i="7" l="1"/>
  <c r="E118" i="7" s="1"/>
  <c r="F119" i="7"/>
  <c r="F118" i="7" s="1"/>
  <c r="G119" i="7"/>
  <c r="D119" i="7"/>
  <c r="D118" i="7" s="1"/>
  <c r="E87" i="7"/>
  <c r="F87" i="7"/>
  <c r="F86" i="7" s="1"/>
  <c r="G87" i="7"/>
  <c r="D87" i="7"/>
  <c r="G152" i="7"/>
  <c r="F152" i="7"/>
  <c r="G151" i="7"/>
  <c r="F151" i="7"/>
  <c r="G150" i="7"/>
  <c r="F150" i="7"/>
  <c r="G148" i="7"/>
  <c r="F148" i="7"/>
  <c r="G147" i="7"/>
  <c r="F147" i="7"/>
  <c r="G146" i="7"/>
  <c r="F146" i="7"/>
  <c r="G145" i="7"/>
  <c r="F145" i="7"/>
  <c r="G144" i="7"/>
  <c r="F144" i="7"/>
  <c r="G143" i="7"/>
  <c r="F143" i="7"/>
  <c r="G142" i="7"/>
  <c r="F142" i="7"/>
  <c r="G141" i="7"/>
  <c r="F141" i="7"/>
  <c r="F140" i="7"/>
  <c r="F139" i="7" s="1"/>
  <c r="F138" i="7"/>
  <c r="F137" i="7" s="1"/>
  <c r="F136" i="7"/>
  <c r="F135" i="7" s="1"/>
  <c r="F134" i="7" s="1"/>
  <c r="F133" i="7"/>
  <c r="F132" i="7" s="1"/>
  <c r="F131" i="7"/>
  <c r="F130" i="7" s="1"/>
  <c r="F129" i="7" s="1"/>
  <c r="G129" i="7"/>
  <c r="F128" i="7"/>
  <c r="F127" i="7" s="1"/>
  <c r="F126" i="7" s="1"/>
  <c r="F125" i="7"/>
  <c r="G124" i="7"/>
  <c r="F124" i="7"/>
  <c r="G123" i="7"/>
  <c r="F123" i="7"/>
  <c r="G122" i="7"/>
  <c r="F122" i="7"/>
  <c r="G121" i="7"/>
  <c r="F121" i="7"/>
  <c r="G120" i="7"/>
  <c r="F120" i="7"/>
  <c r="G117" i="7"/>
  <c r="F117" i="7"/>
  <c r="G116" i="7"/>
  <c r="F116" i="7"/>
  <c r="G114" i="7"/>
  <c r="F114" i="7"/>
  <c r="G113" i="7"/>
  <c r="F113" i="7"/>
  <c r="G112" i="7"/>
  <c r="F112" i="7"/>
  <c r="G111" i="7"/>
  <c r="G109" i="7" s="1"/>
  <c r="G108" i="7" s="1"/>
  <c r="F111" i="7"/>
  <c r="F110" i="7"/>
  <c r="F109" i="7" s="1"/>
  <c r="F108" i="7" s="1"/>
  <c r="G107" i="7"/>
  <c r="F107" i="7"/>
  <c r="G106" i="7"/>
  <c r="F106" i="7"/>
  <c r="G105" i="7"/>
  <c r="F105" i="7"/>
  <c r="G104" i="7"/>
  <c r="F104" i="7"/>
  <c r="G103" i="7"/>
  <c r="F103" i="7"/>
  <c r="G102" i="7"/>
  <c r="F102" i="7"/>
  <c r="G101" i="7"/>
  <c r="G100" i="7" s="1"/>
  <c r="F101" i="7"/>
  <c r="F100" i="7"/>
  <c r="G99" i="7"/>
  <c r="F99" i="7"/>
  <c r="G98" i="7"/>
  <c r="F98" i="7"/>
  <c r="G97" i="7"/>
  <c r="F97" i="7"/>
  <c r="F96" i="7"/>
  <c r="G95" i="7"/>
  <c r="F95" i="7"/>
  <c r="G94" i="7"/>
  <c r="F94" i="7"/>
  <c r="G93" i="7"/>
  <c r="F93" i="7"/>
  <c r="G92" i="7"/>
  <c r="F92" i="7"/>
  <c r="G91" i="7"/>
  <c r="F91" i="7"/>
  <c r="F90" i="7"/>
  <c r="G89" i="7"/>
  <c r="F89" i="7"/>
  <c r="G88" i="7"/>
  <c r="F88" i="7"/>
  <c r="G86" i="7"/>
  <c r="G82" i="7"/>
  <c r="F82" i="7"/>
  <c r="G81" i="7"/>
  <c r="F81" i="7"/>
  <c r="G80" i="7"/>
  <c r="F80" i="7"/>
  <c r="G79" i="7"/>
  <c r="F79" i="7"/>
  <c r="G78" i="7"/>
  <c r="F78" i="7"/>
  <c r="G77" i="7"/>
  <c r="F77" i="7"/>
  <c r="G76" i="7"/>
  <c r="F76" i="7"/>
  <c r="G75" i="7"/>
  <c r="F75" i="7"/>
  <c r="G74" i="7"/>
  <c r="F74" i="7"/>
  <c r="G73" i="7"/>
  <c r="F73" i="7"/>
  <c r="G72" i="7"/>
  <c r="F72" i="7"/>
  <c r="G71" i="7"/>
  <c r="F71" i="7"/>
  <c r="F70" i="7"/>
  <c r="F69" i="7" s="1"/>
  <c r="F68" i="7" s="1"/>
  <c r="G67" i="7"/>
  <c r="F67" i="7"/>
  <c r="G66" i="7"/>
  <c r="F66" i="7"/>
  <c r="G65" i="7"/>
  <c r="F65" i="7"/>
  <c r="G64" i="7"/>
  <c r="F64" i="7"/>
  <c r="G63" i="7"/>
  <c r="F63" i="7"/>
  <c r="G62" i="7"/>
  <c r="F62" i="7"/>
  <c r="F61" i="7" s="1"/>
  <c r="F60" i="7" s="1"/>
  <c r="G61" i="7"/>
  <c r="G60" i="7"/>
  <c r="G59" i="7"/>
  <c r="F59" i="7"/>
  <c r="G58" i="7"/>
  <c r="F58" i="7"/>
  <c r="G57" i="7"/>
  <c r="F57" i="7"/>
  <c r="G56" i="7"/>
  <c r="F56" i="7"/>
  <c r="G55" i="7"/>
  <c r="F55" i="7"/>
  <c r="G54" i="7"/>
  <c r="F54" i="7"/>
  <c r="G53" i="7"/>
  <c r="F53" i="7"/>
  <c r="G52" i="7"/>
  <c r="F52" i="7"/>
  <c r="G51" i="7"/>
  <c r="F51" i="7"/>
  <c r="G50" i="7"/>
  <c r="F50" i="7"/>
  <c r="G49" i="7"/>
  <c r="F49" i="7"/>
  <c r="G45" i="7"/>
  <c r="F45" i="7"/>
  <c r="G44" i="7"/>
  <c r="F44" i="7"/>
  <c r="F43" i="7" s="1"/>
  <c r="G43" i="7"/>
  <c r="G42" i="7"/>
  <c r="F42" i="7"/>
  <c r="F41" i="7" s="1"/>
  <c r="F40" i="7" s="1"/>
  <c r="G41" i="7"/>
  <c r="G40" i="7"/>
  <c r="G39" i="7"/>
  <c r="F39" i="7"/>
  <c r="F38" i="7" s="1"/>
  <c r="G38" i="7"/>
  <c r="G37" i="7"/>
  <c r="F37" i="7"/>
  <c r="G36" i="7"/>
  <c r="F36" i="7"/>
  <c r="G35" i="7"/>
  <c r="F35" i="7"/>
  <c r="G34" i="7"/>
  <c r="F34" i="7"/>
  <c r="G33" i="7"/>
  <c r="G32" i="7"/>
  <c r="F32" i="7"/>
  <c r="G31" i="7"/>
  <c r="F31" i="7"/>
  <c r="G30" i="7"/>
  <c r="F30" i="7"/>
  <c r="F29" i="7" s="1"/>
  <c r="G29" i="7"/>
  <c r="G28" i="7"/>
  <c r="F28" i="7"/>
  <c r="G27" i="7"/>
  <c r="F27" i="7"/>
  <c r="G26" i="7"/>
  <c r="F26" i="7"/>
  <c r="F25" i="7" s="1"/>
  <c r="G25" i="7"/>
  <c r="G24" i="7"/>
  <c r="F24" i="7"/>
  <c r="G23" i="7"/>
  <c r="F23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F13" i="7" s="1"/>
  <c r="G13" i="7"/>
  <c r="G12" i="7"/>
  <c r="F12" i="7"/>
  <c r="G11" i="7"/>
  <c r="F11" i="7"/>
  <c r="G10" i="7"/>
  <c r="F139" i="2"/>
  <c r="F132" i="2"/>
  <c r="E132" i="2"/>
  <c r="F131" i="2"/>
  <c r="E131" i="2"/>
  <c r="F130" i="2"/>
  <c r="E130" i="2"/>
  <c r="E129" i="2"/>
  <c r="E128" i="2"/>
  <c r="E127" i="2" s="1"/>
  <c r="E126" i="2" s="1"/>
  <c r="E125" i="2" s="1"/>
  <c r="F125" i="2"/>
  <c r="F124" i="2"/>
  <c r="E124" i="2"/>
  <c r="E123" i="2" s="1"/>
  <c r="E122" i="2" s="1"/>
  <c r="E121" i="2" s="1"/>
  <c r="E120" i="2" s="1"/>
  <c r="F123" i="2"/>
  <c r="F122" i="2"/>
  <c r="F121" i="2"/>
  <c r="F120" i="2"/>
  <c r="E117" i="2"/>
  <c r="E116" i="2" s="1"/>
  <c r="E115" i="2" s="1"/>
  <c r="E114" i="2" s="1"/>
  <c r="F113" i="2"/>
  <c r="F112" i="2" s="1"/>
  <c r="F111" i="2" s="1"/>
  <c r="F110" i="2" s="1"/>
  <c r="E113" i="2"/>
  <c r="E112" i="2"/>
  <c r="E111" i="2"/>
  <c r="E110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F101" i="2" s="1"/>
  <c r="F100" i="2" s="1"/>
  <c r="F99" i="2" s="1"/>
  <c r="E102" i="2"/>
  <c r="E101" i="2"/>
  <c r="E100" i="2"/>
  <c r="E99" i="2"/>
  <c r="F72" i="2"/>
  <c r="F71" i="2" s="1"/>
  <c r="F70" i="2" s="1"/>
  <c r="F67" i="2" s="1"/>
  <c r="F66" i="2" s="1"/>
  <c r="E72" i="2"/>
  <c r="E71" i="2"/>
  <c r="E70" i="2" s="1"/>
  <c r="E67" i="2" s="1"/>
  <c r="E66" i="2" s="1"/>
  <c r="F60" i="2"/>
  <c r="E60" i="2"/>
  <c r="F59" i="2"/>
  <c r="E59" i="2"/>
  <c r="E58" i="2"/>
  <c r="E57" i="2"/>
  <c r="E56" i="2" s="1"/>
  <c r="E55" i="2" s="1"/>
  <c r="F54" i="2"/>
  <c r="E54" i="2"/>
  <c r="F53" i="2"/>
  <c r="E53" i="2"/>
  <c r="E52" i="2" s="1"/>
  <c r="E51" i="2" s="1"/>
  <c r="E50" i="2" s="1"/>
  <c r="F52" i="2"/>
  <c r="F51" i="2"/>
  <c r="F50" i="2"/>
  <c r="F49" i="2"/>
  <c r="E49" i="2"/>
  <c r="F48" i="2"/>
  <c r="E48" i="2"/>
  <c r="E47" i="2"/>
  <c r="E46" i="2"/>
  <c r="E45" i="2" s="1"/>
  <c r="E44" i="2" s="1"/>
  <c r="E43" i="2" s="1"/>
  <c r="E42" i="2" s="1"/>
  <c r="E41" i="2" s="1"/>
  <c r="F39" i="2"/>
  <c r="F37" i="2"/>
  <c r="F36" i="2"/>
  <c r="E33" i="2"/>
  <c r="F32" i="2"/>
  <c r="E32" i="2"/>
  <c r="F31" i="2"/>
  <c r="E31" i="2"/>
  <c r="E30" i="2"/>
  <c r="E29" i="2" s="1"/>
  <c r="E28" i="2" s="1"/>
  <c r="E27" i="2" s="1"/>
  <c r="F26" i="2"/>
  <c r="F24" i="2"/>
  <c r="E23" i="2"/>
  <c r="E22" i="2" s="1"/>
  <c r="F17" i="2"/>
  <c r="D39" i="2"/>
  <c r="G96" i="7" l="1"/>
  <c r="E26" i="2"/>
  <c r="F115" i="7"/>
  <c r="G22" i="7"/>
  <c r="F33" i="7"/>
  <c r="F10" i="7"/>
  <c r="G115" i="7"/>
  <c r="G118" i="7"/>
  <c r="F22" i="7"/>
  <c r="E21" i="2"/>
  <c r="E20" i="2" s="1"/>
  <c r="E19" i="2"/>
  <c r="E18" i="2" s="1"/>
  <c r="G191" i="1"/>
  <c r="G190" i="1" s="1"/>
  <c r="H191" i="1"/>
  <c r="H190" i="1" s="1"/>
  <c r="I191" i="1"/>
  <c r="I190" i="1" s="1"/>
  <c r="F191" i="1"/>
  <c r="F190" i="1" s="1"/>
  <c r="G197" i="1"/>
  <c r="I197" i="1"/>
  <c r="H242" i="1" l="1"/>
  <c r="H240" i="1"/>
  <c r="H238" i="1"/>
  <c r="I237" i="1"/>
  <c r="I236" i="1" s="1"/>
  <c r="I235" i="1" s="1"/>
  <c r="H233" i="1"/>
  <c r="H232" i="1" s="1"/>
  <c r="H231" i="1" s="1"/>
  <c r="E134" i="2" s="1"/>
  <c r="E133" i="2" s="1"/>
  <c r="I231" i="1"/>
  <c r="F134" i="2" s="1"/>
  <c r="I229" i="1"/>
  <c r="I228" i="1" s="1"/>
  <c r="I227" i="1" s="1"/>
  <c r="H229" i="1"/>
  <c r="H228" i="1" s="1"/>
  <c r="H227" i="1" s="1"/>
  <c r="H225" i="1"/>
  <c r="H224" i="1" s="1"/>
  <c r="H223" i="1" s="1"/>
  <c r="E79" i="2" s="1"/>
  <c r="I221" i="1"/>
  <c r="H221" i="1"/>
  <c r="I220" i="1"/>
  <c r="H220" i="1"/>
  <c r="H219" i="1" s="1"/>
  <c r="E75" i="2" s="1"/>
  <c r="I219" i="1"/>
  <c r="F75" i="2" s="1"/>
  <c r="I217" i="1"/>
  <c r="I216" i="1" s="1"/>
  <c r="H217" i="1"/>
  <c r="H216" i="1" s="1"/>
  <c r="H213" i="1"/>
  <c r="H212" i="1" s="1"/>
  <c r="I210" i="1"/>
  <c r="H210" i="1"/>
  <c r="H209" i="1" s="1"/>
  <c r="I209" i="1"/>
  <c r="I208" i="1" s="1"/>
  <c r="F73" i="2" s="1"/>
  <c r="H206" i="1"/>
  <c r="H205" i="1" s="1"/>
  <c r="H203" i="1"/>
  <c r="H202" i="1" s="1"/>
  <c r="I202" i="1"/>
  <c r="I201" i="1" s="1"/>
  <c r="F65" i="2" s="1"/>
  <c r="H199" i="1"/>
  <c r="H198" i="1" s="1"/>
  <c r="H197" i="1" s="1"/>
  <c r="H195" i="1"/>
  <c r="H194" i="1" s="1"/>
  <c r="H193" i="1" s="1"/>
  <c r="E36" i="2" s="1"/>
  <c r="I188" i="1"/>
  <c r="I187" i="1" s="1"/>
  <c r="H188" i="1"/>
  <c r="H187" i="1" s="1"/>
  <c r="I185" i="1"/>
  <c r="H185" i="1"/>
  <c r="I183" i="1"/>
  <c r="H183" i="1"/>
  <c r="I181" i="1"/>
  <c r="I180" i="1" s="1"/>
  <c r="I179" i="1" s="1"/>
  <c r="F35" i="2" s="1"/>
  <c r="H181" i="1"/>
  <c r="H180" i="1" s="1"/>
  <c r="H177" i="1"/>
  <c r="H176" i="1" s="1"/>
  <c r="H173" i="1"/>
  <c r="H172" i="1" s="1"/>
  <c r="H169" i="1"/>
  <c r="H167" i="1"/>
  <c r="I164" i="1"/>
  <c r="H164" i="1"/>
  <c r="I162" i="1"/>
  <c r="H162" i="1"/>
  <c r="I160" i="1"/>
  <c r="H160" i="1"/>
  <c r="H157" i="1"/>
  <c r="H156" i="1" s="1"/>
  <c r="H153" i="1"/>
  <c r="H152" i="1" s="1"/>
  <c r="H151" i="1" s="1"/>
  <c r="E24" i="2" s="1"/>
  <c r="I149" i="1"/>
  <c r="I148" i="1" s="1"/>
  <c r="I147" i="1" s="1"/>
  <c r="I146" i="1" s="1"/>
  <c r="F16" i="2" s="1"/>
  <c r="H149" i="1"/>
  <c r="H148" i="1" s="1"/>
  <c r="H147" i="1" s="1"/>
  <c r="H146" i="1" s="1"/>
  <c r="E16" i="2" s="1"/>
  <c r="I144" i="1"/>
  <c r="H144" i="1"/>
  <c r="I142" i="1"/>
  <c r="H142" i="1"/>
  <c r="I141" i="1"/>
  <c r="H139" i="1"/>
  <c r="H137" i="1"/>
  <c r="H135" i="1"/>
  <c r="I133" i="1"/>
  <c r="H133" i="1"/>
  <c r="I132" i="1"/>
  <c r="I130" i="1"/>
  <c r="H130" i="1"/>
  <c r="I128" i="1"/>
  <c r="H128" i="1"/>
  <c r="H127" i="1" s="1"/>
  <c r="I124" i="1"/>
  <c r="I123" i="1" s="1"/>
  <c r="H124" i="1"/>
  <c r="H123" i="1" s="1"/>
  <c r="I119" i="1"/>
  <c r="I118" i="1" s="1"/>
  <c r="H119" i="1"/>
  <c r="H118" i="1" s="1"/>
  <c r="H116" i="1"/>
  <c r="H115" i="1" s="1"/>
  <c r="I115" i="1"/>
  <c r="I114" i="1" s="1"/>
  <c r="F119" i="2" s="1"/>
  <c r="F118" i="2" s="1"/>
  <c r="I112" i="1"/>
  <c r="I111" i="1" s="1"/>
  <c r="I110" i="1" s="1"/>
  <c r="F109" i="2" s="1"/>
  <c r="H112" i="1"/>
  <c r="H111" i="1" s="1"/>
  <c r="H110" i="1" s="1"/>
  <c r="E109" i="2" s="1"/>
  <c r="I108" i="1"/>
  <c r="I107" i="1" s="1"/>
  <c r="H108" i="1"/>
  <c r="H107" i="1" s="1"/>
  <c r="I105" i="1"/>
  <c r="H105" i="1"/>
  <c r="H104" i="1" s="1"/>
  <c r="I104" i="1"/>
  <c r="I101" i="1"/>
  <c r="I100" i="1" s="1"/>
  <c r="H101" i="1"/>
  <c r="H100" i="1" s="1"/>
  <c r="I98" i="1"/>
  <c r="I97" i="1" s="1"/>
  <c r="H98" i="1"/>
  <c r="H97" i="1" s="1"/>
  <c r="H94" i="1"/>
  <c r="H93" i="1" s="1"/>
  <c r="I91" i="1"/>
  <c r="I90" i="1" s="1"/>
  <c r="I89" i="1" s="1"/>
  <c r="F77" i="2" s="1"/>
  <c r="F76" i="2" s="1"/>
  <c r="H91" i="1"/>
  <c r="H90" i="1" s="1"/>
  <c r="I87" i="1"/>
  <c r="I86" i="1" s="1"/>
  <c r="I85" i="1" s="1"/>
  <c r="H87" i="1"/>
  <c r="H86" i="1" s="1"/>
  <c r="H85" i="1" s="1"/>
  <c r="I83" i="1"/>
  <c r="I82" i="1" s="1"/>
  <c r="I81" i="1" s="1"/>
  <c r="F63" i="2" s="1"/>
  <c r="F62" i="2" s="1"/>
  <c r="H83" i="1"/>
  <c r="H82" i="1" s="1"/>
  <c r="H81" i="1" s="1"/>
  <c r="E63" i="2" s="1"/>
  <c r="E62" i="2" s="1"/>
  <c r="I79" i="1"/>
  <c r="I78" i="1" s="1"/>
  <c r="I77" i="1" s="1"/>
  <c r="H79" i="1"/>
  <c r="H78" i="1" s="1"/>
  <c r="H77" i="1" s="1"/>
  <c r="E61" i="2" s="1"/>
  <c r="H75" i="1"/>
  <c r="H74" i="1" s="1"/>
  <c r="H73" i="1" s="1"/>
  <c r="E40" i="2" s="1"/>
  <c r="E39" i="2" s="1"/>
  <c r="I73" i="1"/>
  <c r="H71" i="1"/>
  <c r="H70" i="1" s="1"/>
  <c r="I68" i="1"/>
  <c r="I67" i="1" s="1"/>
  <c r="I66" i="1" s="1"/>
  <c r="F38" i="2" s="1"/>
  <c r="H68" i="1"/>
  <c r="H67" i="1" s="1"/>
  <c r="H64" i="1"/>
  <c r="H63" i="1" s="1"/>
  <c r="H62" i="1" s="1"/>
  <c r="E37" i="2" s="1"/>
  <c r="I60" i="1"/>
  <c r="I59" i="1" s="1"/>
  <c r="I51" i="1" s="1"/>
  <c r="H60" i="1"/>
  <c r="H59" i="1" s="1"/>
  <c r="H57" i="1"/>
  <c r="H55" i="1"/>
  <c r="H53" i="1"/>
  <c r="H48" i="1"/>
  <c r="H47" i="1" s="1"/>
  <c r="H46" i="1" s="1"/>
  <c r="E139" i="2" s="1"/>
  <c r="I44" i="1"/>
  <c r="I43" i="1" s="1"/>
  <c r="I42" i="1" s="1"/>
  <c r="H44" i="1"/>
  <c r="H43" i="1" s="1"/>
  <c r="H42" i="1" s="1"/>
  <c r="E138" i="2" s="1"/>
  <c r="E137" i="2" s="1"/>
  <c r="H40" i="1"/>
  <c r="H39" i="1" s="1"/>
  <c r="H38" i="1" s="1"/>
  <c r="E136" i="2" s="1"/>
  <c r="E135" i="2" s="1"/>
  <c r="H36" i="1"/>
  <c r="H35" i="1" s="1"/>
  <c r="H34" i="1" s="1"/>
  <c r="H32" i="1"/>
  <c r="H31" i="1" s="1"/>
  <c r="H29" i="1"/>
  <c r="H28" i="1" s="1"/>
  <c r="H25" i="1"/>
  <c r="H23" i="1"/>
  <c r="H21" i="1"/>
  <c r="H17" i="1"/>
  <c r="H15" i="1"/>
  <c r="H122" i="1" l="1"/>
  <c r="E14" i="2" s="1"/>
  <c r="F85" i="7"/>
  <c r="F84" i="7" s="1"/>
  <c r="F83" i="7" s="1"/>
  <c r="F34" i="2"/>
  <c r="H215" i="1"/>
  <c r="E74" i="2" s="1"/>
  <c r="F48" i="7"/>
  <c r="F47" i="7" s="1"/>
  <c r="F46" i="7" s="1"/>
  <c r="F153" i="7" s="1"/>
  <c r="I12" i="1"/>
  <c r="F138" i="2"/>
  <c r="F137" i="2" s="1"/>
  <c r="I122" i="1"/>
  <c r="F14" i="2" s="1"/>
  <c r="G85" i="7"/>
  <c r="G84" i="7" s="1"/>
  <c r="G83" i="7" s="1"/>
  <c r="I215" i="1"/>
  <c r="F74" i="2" s="1"/>
  <c r="F64" i="2" s="1"/>
  <c r="G48" i="7"/>
  <c r="G47" i="7" s="1"/>
  <c r="G46" i="7" s="1"/>
  <c r="H66" i="1"/>
  <c r="E38" i="2" s="1"/>
  <c r="H179" i="1"/>
  <c r="E35" i="2" s="1"/>
  <c r="H201" i="1"/>
  <c r="E65" i="2" s="1"/>
  <c r="I127" i="1"/>
  <c r="I126" i="1" s="1"/>
  <c r="F15" i="2" s="1"/>
  <c r="H141" i="1"/>
  <c r="H159" i="1"/>
  <c r="H237" i="1"/>
  <c r="H236" i="1" s="1"/>
  <c r="H235" i="1" s="1"/>
  <c r="H89" i="1"/>
  <c r="E77" i="2" s="1"/>
  <c r="E76" i="2" s="1"/>
  <c r="I159" i="1"/>
  <c r="I155" i="1" s="1"/>
  <c r="F25" i="2" s="1"/>
  <c r="H96" i="1"/>
  <c r="E80" i="2" s="1"/>
  <c r="I96" i="1"/>
  <c r="F80" i="2" s="1"/>
  <c r="H27" i="1"/>
  <c r="H52" i="1"/>
  <c r="H51" i="1" s="1"/>
  <c r="I103" i="1"/>
  <c r="F81" i="2" s="1"/>
  <c r="H166" i="1"/>
  <c r="H208" i="1"/>
  <c r="E73" i="2" s="1"/>
  <c r="H14" i="1"/>
  <c r="H13" i="1" s="1"/>
  <c r="H20" i="1"/>
  <c r="H19" i="1" s="1"/>
  <c r="E17" i="2" s="1"/>
  <c r="H103" i="1"/>
  <c r="E81" i="2" s="1"/>
  <c r="H132" i="1"/>
  <c r="H114" i="1"/>
  <c r="E119" i="2" s="1"/>
  <c r="E118" i="2" s="1"/>
  <c r="F78" i="2" l="1"/>
  <c r="E78" i="2"/>
  <c r="E34" i="2"/>
  <c r="G153" i="7"/>
  <c r="F13" i="2"/>
  <c r="F140" i="2" s="1"/>
  <c r="E25" i="2"/>
  <c r="E64" i="2"/>
  <c r="H126" i="1"/>
  <c r="E15" i="2" s="1"/>
  <c r="I121" i="1"/>
  <c r="H155" i="1"/>
  <c r="H121" i="1" s="1"/>
  <c r="I50" i="1"/>
  <c r="H50" i="1"/>
  <c r="H12" i="1"/>
  <c r="D110" i="7"/>
  <c r="D90" i="7"/>
  <c r="F173" i="1"/>
  <c r="F137" i="1"/>
  <c r="E13" i="2" l="1"/>
  <c r="E140" i="2" s="1"/>
  <c r="I244" i="1"/>
  <c r="H244" i="1"/>
  <c r="D70" i="7"/>
  <c r="D69" i="7" s="1"/>
  <c r="D68" i="7" s="1"/>
  <c r="D131" i="7" l="1"/>
  <c r="E14" i="7"/>
  <c r="D14" i="7"/>
  <c r="E28" i="7"/>
  <c r="D28" i="7"/>
  <c r="G98" i="1"/>
  <c r="G97" i="1" s="1"/>
  <c r="F98" i="1"/>
  <c r="F97" i="1" s="1"/>
  <c r="F32" i="1"/>
  <c r="F31" i="1" s="1"/>
  <c r="F29" i="1"/>
  <c r="F28" i="1" s="1"/>
  <c r="F27" i="1" l="1"/>
  <c r="G83" i="1" l="1"/>
  <c r="G82" i="1" s="1"/>
  <c r="G81" i="1" s="1"/>
  <c r="D63" i="2" s="1"/>
  <c r="D62" i="2" s="1"/>
  <c r="E117" i="7" l="1"/>
  <c r="D117" i="7"/>
  <c r="E107" i="7" l="1"/>
  <c r="D107" i="7"/>
  <c r="D75" i="7"/>
  <c r="E26" i="7" l="1"/>
  <c r="D26" i="7"/>
  <c r="F83" i="1" l="1"/>
  <c r="F82" i="1" s="1"/>
  <c r="F81" i="1" s="1"/>
  <c r="C63" i="2" s="1"/>
  <c r="C62" i="2" s="1"/>
  <c r="E92" i="7" l="1"/>
  <c r="E91" i="7" s="1"/>
  <c r="D92" i="7"/>
  <c r="D91" i="7" s="1"/>
  <c r="G183" i="1" l="1"/>
  <c r="D67" i="7" l="1"/>
  <c r="E67" i="7"/>
  <c r="E66" i="7" s="1"/>
  <c r="G210" i="1"/>
  <c r="G68" i="1"/>
  <c r="G67" i="1" s="1"/>
  <c r="G66" i="1" s="1"/>
  <c r="F68" i="1"/>
  <c r="F67" i="1" s="1"/>
  <c r="F157" i="1" l="1"/>
  <c r="F156" i="1" s="1"/>
  <c r="D66" i="7" l="1"/>
  <c r="G142" i="1" l="1"/>
  <c r="F21" i="1" l="1"/>
  <c r="F177" i="1" l="1"/>
  <c r="F176" i="1" s="1"/>
  <c r="E124" i="7" l="1"/>
  <c r="E123" i="7" s="1"/>
  <c r="D124" i="7"/>
  <c r="G124" i="1" l="1"/>
  <c r="G123" i="1" s="1"/>
  <c r="G122" i="1" s="1"/>
  <c r="G188" i="1"/>
  <c r="G187" i="1" s="1"/>
  <c r="G133" i="1" l="1"/>
  <c r="G132" i="1" s="1"/>
  <c r="G181" i="1" l="1"/>
  <c r="G144" i="1"/>
  <c r="F181" i="1" l="1"/>
  <c r="F108" i="1"/>
  <c r="G108" i="1"/>
  <c r="G101" i="1" l="1"/>
  <c r="D125" i="7" l="1"/>
  <c r="D123" i="7" s="1"/>
  <c r="D140" i="7"/>
  <c r="D139" i="7" s="1"/>
  <c r="F242" i="1"/>
  <c r="F169" i="1" l="1"/>
  <c r="E122" i="7" l="1"/>
  <c r="D122" i="7"/>
  <c r="D138" i="7" l="1"/>
  <c r="G237" i="1" l="1"/>
  <c r="G236" i="1" s="1"/>
  <c r="G235" i="1" s="1"/>
  <c r="F240" i="1"/>
  <c r="E129" i="7" l="1"/>
  <c r="D133" i="7"/>
  <c r="D130" i="7"/>
  <c r="E101" i="7"/>
  <c r="D101" i="7"/>
  <c r="E99" i="7"/>
  <c r="D99" i="7"/>
  <c r="F144" i="1" l="1"/>
  <c r="F142" i="1"/>
  <c r="G141" i="1" l="1"/>
  <c r="F141" i="1"/>
  <c r="D136" i="7"/>
  <c r="F238" i="1" l="1"/>
  <c r="F237" i="1" s="1"/>
  <c r="F236" i="1" l="1"/>
  <c r="F235" i="1" s="1"/>
  <c r="E27" i="7" l="1"/>
  <c r="D27" i="7"/>
  <c r="G100" i="1" l="1"/>
  <c r="G96" i="1" s="1"/>
  <c r="F101" i="1"/>
  <c r="F100" i="1" s="1"/>
  <c r="F96" i="1" s="1"/>
  <c r="D80" i="2" l="1"/>
  <c r="C80" i="2"/>
  <c r="F53" i="1"/>
  <c r="D132" i="7" l="1"/>
  <c r="D129" i="7" s="1"/>
  <c r="F94" i="1"/>
  <c r="F93" i="1" s="1"/>
  <c r="D137" i="7" l="1"/>
  <c r="D135" i="7"/>
  <c r="D134" i="7" l="1"/>
  <c r="F55" i="1"/>
  <c r="E85" i="7" l="1"/>
  <c r="F188" i="1"/>
  <c r="F187" i="1" s="1"/>
  <c r="E121" i="7" l="1"/>
  <c r="E120" i="7" s="1"/>
  <c r="D121" i="7"/>
  <c r="G60" i="1"/>
  <c r="G59" i="1" s="1"/>
  <c r="D48" i="2" l="1"/>
  <c r="C48" i="2"/>
  <c r="G91" i="1"/>
  <c r="G90" i="1" s="1"/>
  <c r="G89" i="1" s="1"/>
  <c r="D77" i="2" s="1"/>
  <c r="G221" i="1" l="1"/>
  <c r="G220" i="1" s="1"/>
  <c r="G219" i="1" s="1"/>
  <c r="F221" i="1"/>
  <c r="F220" i="1" s="1"/>
  <c r="F219" i="1" s="1"/>
  <c r="C75" i="2" l="1"/>
  <c r="D75" i="2"/>
  <c r="E94" i="7" l="1"/>
  <c r="D94" i="7"/>
  <c r="G73" i="1" l="1"/>
  <c r="E30" i="7" l="1"/>
  <c r="E29" i="7" s="1"/>
  <c r="D30" i="7"/>
  <c r="D29" i="7" s="1"/>
  <c r="G87" i="1"/>
  <c r="G44" i="1"/>
  <c r="G43" i="1" s="1"/>
  <c r="G42" i="1" s="1"/>
  <c r="D138" i="2" l="1"/>
  <c r="G12" i="1"/>
  <c r="G112" i="1"/>
  <c r="G111" i="1" s="1"/>
  <c r="G110" i="1" s="1"/>
  <c r="D109" i="2" s="1"/>
  <c r="F23" i="1" l="1"/>
  <c r="F57" i="1" l="1"/>
  <c r="F52" i="1" s="1"/>
  <c r="D17" i="7" l="1"/>
  <c r="D16" i="7"/>
  <c r="E82" i="7" l="1"/>
  <c r="E81" i="7" s="1"/>
  <c r="C81" i="7"/>
  <c r="B81" i="7"/>
  <c r="A81" i="7"/>
  <c r="A82" i="7"/>
  <c r="B82" i="7"/>
  <c r="C82" i="7"/>
  <c r="D82" i="7"/>
  <c r="D81" i="7" s="1"/>
  <c r="F199" i="1" l="1"/>
  <c r="F198" i="1" s="1"/>
  <c r="F197" i="1" s="1"/>
  <c r="C72" i="2" l="1"/>
  <c r="C71" i="2" s="1"/>
  <c r="C70" i="2" s="1"/>
  <c r="C67" i="2" s="1"/>
  <c r="C66" i="2" s="1"/>
  <c r="E116" i="7" l="1"/>
  <c r="E115" i="7" s="1"/>
  <c r="D116" i="7"/>
  <c r="D115" i="7" s="1"/>
  <c r="E104" i="7"/>
  <c r="E103" i="7" s="1"/>
  <c r="E102" i="7" s="1"/>
  <c r="D104" i="7"/>
  <c r="D103" i="7" s="1"/>
  <c r="D102" i="7" s="1"/>
  <c r="B105" i="7"/>
  <c r="D49" i="2"/>
  <c r="C49" i="2"/>
  <c r="G79" i="1" l="1"/>
  <c r="G78" i="1" s="1"/>
  <c r="G77" i="1" s="1"/>
  <c r="D128" i="7" l="1"/>
  <c r="D127" i="7" s="1"/>
  <c r="D126" i="7" s="1"/>
  <c r="F17" i="1" l="1"/>
  <c r="F206" i="1" l="1"/>
  <c r="F205" i="1" s="1"/>
  <c r="F183" i="1" l="1"/>
  <c r="E143" i="7"/>
  <c r="E142" i="7" s="1"/>
  <c r="E141" i="7" s="1"/>
  <c r="E146" i="7"/>
  <c r="E145" i="7" s="1"/>
  <c r="E144" i="7" s="1"/>
  <c r="E148" i="7"/>
  <c r="E147" i="7" s="1"/>
  <c r="E152" i="7"/>
  <c r="E151" i="7" s="1"/>
  <c r="E150" i="7" s="1"/>
  <c r="E12" i="7"/>
  <c r="E11" i="7" s="1"/>
  <c r="E13" i="7"/>
  <c r="E21" i="7"/>
  <c r="E20" i="7" s="1"/>
  <c r="E16" i="7"/>
  <c r="E17" i="7"/>
  <c r="E19" i="7"/>
  <c r="E18" i="7" s="1"/>
  <c r="E24" i="7"/>
  <c r="E23" i="7" s="1"/>
  <c r="E25" i="7"/>
  <c r="E32" i="7"/>
  <c r="E31" i="7" s="1"/>
  <c r="E35" i="7"/>
  <c r="E34" i="7" s="1"/>
  <c r="E37" i="7"/>
  <c r="E36" i="7" s="1"/>
  <c r="E39" i="7"/>
  <c r="E38" i="7" s="1"/>
  <c r="E42" i="7"/>
  <c r="E41" i="7" s="1"/>
  <c r="E40" i="7" s="1"/>
  <c r="E45" i="7"/>
  <c r="E44" i="7" s="1"/>
  <c r="E43" i="7" s="1"/>
  <c r="E51" i="7"/>
  <c r="E50" i="7" s="1"/>
  <c r="E49" i="7" s="1"/>
  <c r="E54" i="7"/>
  <c r="E53" i="7" s="1"/>
  <c r="E52" i="7" s="1"/>
  <c r="E56" i="7"/>
  <c r="E55" i="7" s="1"/>
  <c r="E59" i="7"/>
  <c r="E58" i="7" s="1"/>
  <c r="E57" i="7" s="1"/>
  <c r="E62" i="7"/>
  <c r="E61" i="7" s="1"/>
  <c r="E60" i="7" s="1"/>
  <c r="E65" i="7"/>
  <c r="E64" i="7" s="1"/>
  <c r="E63" i="7" s="1"/>
  <c r="E73" i="7"/>
  <c r="E72" i="7" s="1"/>
  <c r="E75" i="7"/>
  <c r="E74" i="7" s="1"/>
  <c r="E77" i="7"/>
  <c r="E76" i="7" s="1"/>
  <c r="E80" i="7"/>
  <c r="E79" i="7" s="1"/>
  <c r="E78" i="7" s="1"/>
  <c r="E84" i="7"/>
  <c r="E86" i="7"/>
  <c r="E89" i="7"/>
  <c r="E88" i="7" s="1"/>
  <c r="E95" i="7"/>
  <c r="E93" i="7" s="1"/>
  <c r="E98" i="7"/>
  <c r="E100" i="7"/>
  <c r="E106" i="7"/>
  <c r="E105" i="7" s="1"/>
  <c r="E111" i="7"/>
  <c r="E109" i="7" s="1"/>
  <c r="E108" i="7" s="1"/>
  <c r="E114" i="7"/>
  <c r="E113" i="7" s="1"/>
  <c r="E112" i="7" s="1"/>
  <c r="D45" i="7"/>
  <c r="D95" i="7"/>
  <c r="D93" i="7" s="1"/>
  <c r="D89" i="7"/>
  <c r="D88" i="7" s="1"/>
  <c r="E83" i="7" l="1"/>
  <c r="E22" i="7"/>
  <c r="E15" i="7"/>
  <c r="E10" i="7" s="1"/>
  <c r="E71" i="7"/>
  <c r="E33" i="7"/>
  <c r="E96" i="7"/>
  <c r="D152" i="7" l="1"/>
  <c r="D151" i="7" s="1"/>
  <c r="D150" i="7" s="1"/>
  <c r="D148" i="7"/>
  <c r="D147" i="7" s="1"/>
  <c r="D146" i="7"/>
  <c r="D145" i="7" s="1"/>
  <c r="D144" i="7" s="1"/>
  <c r="D143" i="7"/>
  <c r="D142" i="7" s="1"/>
  <c r="D141" i="7" s="1"/>
  <c r="D74" i="7"/>
  <c r="D77" i="7"/>
  <c r="D76" i="7" s="1"/>
  <c r="D73" i="7"/>
  <c r="D72" i="7" s="1"/>
  <c r="D111" i="7"/>
  <c r="D114" i="7"/>
  <c r="D113" i="7" s="1"/>
  <c r="D112" i="7" s="1"/>
  <c r="D106" i="7"/>
  <c r="D105" i="7" s="1"/>
  <c r="D59" i="7"/>
  <c r="D58" i="7" s="1"/>
  <c r="D57" i="7" s="1"/>
  <c r="D62" i="7"/>
  <c r="D61" i="7" s="1"/>
  <c r="D60" i="7" s="1"/>
  <c r="D80" i="7"/>
  <c r="D79" i="7" s="1"/>
  <c r="D78" i="7" s="1"/>
  <c r="D100" i="7"/>
  <c r="D98" i="7"/>
  <c r="D86" i="7"/>
  <c r="D65" i="7"/>
  <c r="D64" i="7" s="1"/>
  <c r="D63" i="7" s="1"/>
  <c r="D54" i="7"/>
  <c r="D53" i="7" s="1"/>
  <c r="D52" i="7" s="1"/>
  <c r="D51" i="7"/>
  <c r="D50" i="7" s="1"/>
  <c r="D49" i="7" s="1"/>
  <c r="D44" i="7"/>
  <c r="D43" i="7" s="1"/>
  <c r="D42" i="7"/>
  <c r="D41" i="7" s="1"/>
  <c r="D40" i="7" s="1"/>
  <c r="D56" i="7"/>
  <c r="D55" i="7" s="1"/>
  <c r="D39" i="7"/>
  <c r="D38" i="7" s="1"/>
  <c r="D37" i="7"/>
  <c r="D36" i="7" s="1"/>
  <c r="D35" i="7"/>
  <c r="D34" i="7" s="1"/>
  <c r="D25" i="7"/>
  <c r="D32" i="7"/>
  <c r="D31" i="7" s="1"/>
  <c r="D24" i="7"/>
  <c r="D23" i="7" s="1"/>
  <c r="D21" i="7"/>
  <c r="D20" i="7" s="1"/>
  <c r="D13" i="7"/>
  <c r="D12" i="7"/>
  <c r="D11" i="7" s="1"/>
  <c r="D19" i="7"/>
  <c r="D18" i="7" s="1"/>
  <c r="B112" i="7"/>
  <c r="B108" i="7"/>
  <c r="B83" i="7"/>
  <c r="B78" i="7"/>
  <c r="B71" i="7"/>
  <c r="B63" i="7"/>
  <c r="B60" i="7"/>
  <c r="B57" i="7"/>
  <c r="B52" i="7"/>
  <c r="B49" i="7"/>
  <c r="B46" i="7"/>
  <c r="B43" i="7"/>
  <c r="B40" i="7"/>
  <c r="B33" i="7"/>
  <c r="B22" i="7"/>
  <c r="B10" i="7"/>
  <c r="G160" i="1"/>
  <c r="G164" i="1"/>
  <c r="G162" i="1"/>
  <c r="G115" i="1"/>
  <c r="G114" i="1" s="1"/>
  <c r="D109" i="7" l="1"/>
  <c r="D108" i="7" s="1"/>
  <c r="D22" i="7"/>
  <c r="D33" i="7"/>
  <c r="D96" i="7"/>
  <c r="D71" i="7"/>
  <c r="D15" i="7"/>
  <c r="D10" i="7" s="1"/>
  <c r="G159" i="1"/>
  <c r="G155" i="1" s="1"/>
  <c r="G86" i="1"/>
  <c r="G85" i="1" s="1"/>
  <c r="G51" i="1"/>
  <c r="G202" i="1"/>
  <c r="G201" i="1" s="1"/>
  <c r="G209" i="1"/>
  <c r="G208" i="1" s="1"/>
  <c r="D25" i="2" l="1"/>
  <c r="G107" i="1"/>
  <c r="F107" i="1"/>
  <c r="G105" i="1" l="1"/>
  <c r="G104" i="1" s="1"/>
  <c r="G103" i="1" s="1"/>
  <c r="F105" i="1"/>
  <c r="F104" i="1" s="1"/>
  <c r="F103" i="1" s="1"/>
  <c r="D37" i="2"/>
  <c r="D139" i="2"/>
  <c r="D36" i="2"/>
  <c r="D24" i="2"/>
  <c r="D17" i="2"/>
  <c r="D14" i="2"/>
  <c r="A112" i="7" l="1"/>
  <c r="D108" i="2" l="1"/>
  <c r="F210" i="1" l="1"/>
  <c r="F209" i="1" s="1"/>
  <c r="F185" i="1"/>
  <c r="G185" i="1"/>
  <c r="G180" i="1" s="1"/>
  <c r="G179" i="1" s="1"/>
  <c r="C117" i="2" l="1"/>
  <c r="C116" i="2" s="1"/>
  <c r="C115" i="2" s="1"/>
  <c r="C114" i="2" s="1"/>
  <c r="B112" i="2" l="1"/>
  <c r="B113" i="2"/>
  <c r="A109" i="2"/>
  <c r="A113" i="2"/>
  <c r="D113" i="2"/>
  <c r="D112" i="2" s="1"/>
  <c r="C113" i="2"/>
  <c r="C112" i="2" s="1"/>
  <c r="C30" i="2"/>
  <c r="C111" i="2" l="1"/>
  <c r="C110" i="2" s="1"/>
  <c r="D111" i="2"/>
  <c r="D110" i="2" s="1"/>
  <c r="F112" i="1" l="1"/>
  <c r="F111" i="1" s="1"/>
  <c r="F110" i="1" s="1"/>
  <c r="C109" i="2" l="1"/>
  <c r="F172" i="1" l="1"/>
  <c r="F79" i="1" l="1"/>
  <c r="F78" i="1" s="1"/>
  <c r="F77" i="1" s="1"/>
  <c r="C61" i="2" s="1"/>
  <c r="G50" i="1" l="1"/>
  <c r="D38" i="2" l="1"/>
  <c r="G217" i="1" l="1"/>
  <c r="F217" i="1"/>
  <c r="F216" i="1" s="1"/>
  <c r="D48" i="7" s="1"/>
  <c r="G149" i="1"/>
  <c r="G148" i="1" s="1"/>
  <c r="F149" i="1"/>
  <c r="F148" i="1" s="1"/>
  <c r="G216" i="1" l="1"/>
  <c r="E48" i="7" s="1"/>
  <c r="F147" i="1"/>
  <c r="F146" i="1" s="1"/>
  <c r="C16" i="2" s="1"/>
  <c r="G147" i="1"/>
  <c r="G146" i="1" s="1"/>
  <c r="D16" i="2" s="1"/>
  <c r="E47" i="7" l="1"/>
  <c r="E46" i="7" s="1"/>
  <c r="E153" i="7" s="1"/>
  <c r="G215" i="1"/>
  <c r="F215" i="1"/>
  <c r="D47" i="7"/>
  <c r="D46" i="7" s="1"/>
  <c r="F213" i="1"/>
  <c r="F212" i="1" s="1"/>
  <c r="F208" i="1" s="1"/>
  <c r="G130" i="1" l="1"/>
  <c r="F130" i="1"/>
  <c r="G128" i="1"/>
  <c r="F128" i="1"/>
  <c r="F127" i="1" l="1"/>
  <c r="G127" i="1"/>
  <c r="G126" i="1" s="1"/>
  <c r="D15" i="2" l="1"/>
  <c r="D120" i="7" l="1"/>
  <c r="C33" i="2" l="1"/>
  <c r="D132" i="2" l="1"/>
  <c r="D131" i="2" s="1"/>
  <c r="D130" i="2" s="1"/>
  <c r="D125" i="2" s="1"/>
  <c r="C132" i="2"/>
  <c r="C131" i="2" s="1"/>
  <c r="C130" i="2" s="1"/>
  <c r="G231" i="1"/>
  <c r="D134" i="2" l="1"/>
  <c r="D32" i="2"/>
  <c r="D31" i="2" s="1"/>
  <c r="D26" i="2" s="1"/>
  <c r="C32" i="2"/>
  <c r="C31" i="2" s="1"/>
  <c r="D54" i="2" l="1"/>
  <c r="D53" i="2" s="1"/>
  <c r="D52" i="2" s="1"/>
  <c r="D51" i="2" s="1"/>
  <c r="D60" i="2"/>
  <c r="D59" i="2" s="1"/>
  <c r="C60" i="2"/>
  <c r="C59" i="2" s="1"/>
  <c r="C58" i="2"/>
  <c r="C57" i="2" s="1"/>
  <c r="C56" i="2" s="1"/>
  <c r="C55" i="2" s="1"/>
  <c r="D50" i="2" l="1"/>
  <c r="C23" i="2" l="1"/>
  <c r="C22" i="2" l="1"/>
  <c r="C21" i="2" s="1"/>
  <c r="C20" i="2" s="1"/>
  <c r="C19" i="2" l="1"/>
  <c r="C18" i="2" s="1"/>
  <c r="C47" i="2" l="1"/>
  <c r="C46" i="2" s="1"/>
  <c r="C45" i="2" s="1"/>
  <c r="C44" i="2" s="1"/>
  <c r="C43" i="2" s="1"/>
  <c r="C42" i="2" s="1"/>
  <c r="C41" i="2" s="1"/>
  <c r="C129" i="2" l="1"/>
  <c r="D107" i="2" l="1"/>
  <c r="D106" i="2" s="1"/>
  <c r="D105" i="2" s="1"/>
  <c r="C108" i="2"/>
  <c r="C107" i="2" s="1"/>
  <c r="C106" i="2" s="1"/>
  <c r="C105" i="2" s="1"/>
  <c r="E97" i="7" l="1"/>
  <c r="C29" i="2"/>
  <c r="C28" i="2" s="1"/>
  <c r="C27" i="2" s="1"/>
  <c r="C26" i="2" s="1"/>
  <c r="D104" i="2" l="1"/>
  <c r="C54" i="2" l="1"/>
  <c r="C53" i="2" s="1"/>
  <c r="C52" i="2" s="1"/>
  <c r="C51" i="2" s="1"/>
  <c r="C50" i="2" s="1"/>
  <c r="D97" i="7" l="1"/>
  <c r="C128" i="2"/>
  <c r="C127" i="2" s="1"/>
  <c r="C126" i="2" s="1"/>
  <c r="C125" i="2" s="1"/>
  <c r="F167" i="1" l="1"/>
  <c r="F166" i="1" s="1"/>
  <c r="D124" i="2" l="1"/>
  <c r="D123" i="2" s="1"/>
  <c r="C124" i="2"/>
  <c r="C123" i="2" s="1"/>
  <c r="D122" i="2" l="1"/>
  <c r="D121" i="2" s="1"/>
  <c r="D120" i="2" s="1"/>
  <c r="C122" i="2"/>
  <c r="C121" i="2" s="1"/>
  <c r="C120" i="2" s="1"/>
  <c r="G119" i="1"/>
  <c r="G118" i="1" s="1"/>
  <c r="F119" i="1" l="1"/>
  <c r="F118" i="1" s="1"/>
  <c r="D119" i="2" l="1"/>
  <c r="D118" i="2" s="1"/>
  <c r="F195" i="1" l="1"/>
  <c r="F194" i="1" s="1"/>
  <c r="F193" i="1" s="1"/>
  <c r="F71" i="1" l="1"/>
  <c r="F70" i="1" s="1"/>
  <c r="F66" i="1" s="1"/>
  <c r="D103" i="2" l="1"/>
  <c r="D102" i="2" s="1"/>
  <c r="D101" i="2" s="1"/>
  <c r="C104" i="2"/>
  <c r="C103" i="2" s="1"/>
  <c r="C102" i="2" s="1"/>
  <c r="C101" i="2" s="1"/>
  <c r="C100" i="2" l="1"/>
  <c r="C99" i="2" s="1"/>
  <c r="D100" i="2"/>
  <c r="D99" i="2" s="1"/>
  <c r="F48" i="1" l="1"/>
  <c r="F47" i="1" l="1"/>
  <c r="F46" i="1" s="1"/>
  <c r="D72" i="2"/>
  <c r="D71" i="2" s="1"/>
  <c r="D70" i="2" s="1"/>
  <c r="D67" i="2" s="1"/>
  <c r="D66" i="2" s="1"/>
  <c r="F60" i="1"/>
  <c r="F59" i="1" s="1"/>
  <c r="F51" i="1" s="1"/>
  <c r="F64" i="1"/>
  <c r="F75" i="1"/>
  <c r="F74" i="1" s="1"/>
  <c r="F87" i="1"/>
  <c r="F86" i="1" s="1"/>
  <c r="F85" i="1" s="1"/>
  <c r="D74" i="2"/>
  <c r="F91" i="1"/>
  <c r="F90" i="1" s="1"/>
  <c r="F89" i="1" s="1"/>
  <c r="C77" i="2" s="1"/>
  <c r="F116" i="1"/>
  <c r="F115" i="1" s="1"/>
  <c r="F114" i="1" s="1"/>
  <c r="F124" i="1"/>
  <c r="F133" i="1"/>
  <c r="F135" i="1"/>
  <c r="F139" i="1"/>
  <c r="F153" i="1"/>
  <c r="F152" i="1" s="1"/>
  <c r="F151" i="1" s="1"/>
  <c r="F160" i="1"/>
  <c r="F162" i="1"/>
  <c r="F164" i="1"/>
  <c r="F180" i="1"/>
  <c r="F179" i="1" s="1"/>
  <c r="C36" i="2"/>
  <c r="F203" i="1"/>
  <c r="F202" i="1" s="1"/>
  <c r="F201" i="1" s="1"/>
  <c r="G229" i="1"/>
  <c r="F229" i="1"/>
  <c r="F225" i="1"/>
  <c r="F233" i="1"/>
  <c r="F232" i="1" s="1"/>
  <c r="F44" i="1"/>
  <c r="F43" i="1" s="1"/>
  <c r="F42" i="1" s="1"/>
  <c r="F40" i="1"/>
  <c r="F36" i="1"/>
  <c r="F35" i="1" s="1"/>
  <c r="F25" i="1"/>
  <c r="F15" i="1"/>
  <c r="F132" i="1" l="1"/>
  <c r="F126" i="1" s="1"/>
  <c r="C139" i="2"/>
  <c r="C65" i="2"/>
  <c r="F20" i="1"/>
  <c r="F19" i="1" s="1"/>
  <c r="C17" i="2" s="1"/>
  <c r="F159" i="1"/>
  <c r="F123" i="1"/>
  <c r="F122" i="1" s="1"/>
  <c r="F63" i="1"/>
  <c r="F62" i="1" s="1"/>
  <c r="F39" i="1"/>
  <c r="F38" i="1" s="1"/>
  <c r="F14" i="1"/>
  <c r="F224" i="1"/>
  <c r="F223" i="1" s="1"/>
  <c r="C79" i="2" s="1"/>
  <c r="G228" i="1"/>
  <c r="G227" i="1" s="1"/>
  <c r="G121" i="1" s="1"/>
  <c r="F228" i="1"/>
  <c r="F227" i="1" s="1"/>
  <c r="C81" i="2" s="1"/>
  <c r="F34" i="1"/>
  <c r="C73" i="2" s="1"/>
  <c r="F73" i="1"/>
  <c r="C40" i="2" s="1"/>
  <c r="C39" i="2" s="1"/>
  <c r="F231" i="1"/>
  <c r="C74" i="2"/>
  <c r="F121" i="1" l="1"/>
  <c r="F155" i="1"/>
  <c r="C25" i="2" s="1"/>
  <c r="F50" i="1"/>
  <c r="C78" i="2"/>
  <c r="D85" i="7"/>
  <c r="D84" i="7" s="1"/>
  <c r="G244" i="1"/>
  <c r="C64" i="2"/>
  <c r="C38" i="2"/>
  <c r="D65" i="2"/>
  <c r="C24" i="2"/>
  <c r="C37" i="2"/>
  <c r="D13" i="2"/>
  <c r="D137" i="2"/>
  <c r="C136" i="2"/>
  <c r="C135" i="2" s="1"/>
  <c r="D81" i="2"/>
  <c r="D78" i="2" s="1"/>
  <c r="C134" i="2"/>
  <c r="C133" i="2" s="1"/>
  <c r="C138" i="2"/>
  <c r="C137" i="2" s="1"/>
  <c r="C35" i="2"/>
  <c r="F13" i="1"/>
  <c r="F12" i="1" s="1"/>
  <c r="F244" i="1" l="1"/>
  <c r="D83" i="7"/>
  <c r="D153" i="7" s="1"/>
  <c r="C14" i="2"/>
  <c r="C15" i="2"/>
  <c r="C34" i="2"/>
  <c r="D73" i="2"/>
  <c r="D64" i="2" s="1"/>
  <c r="C119" i="2"/>
  <c r="C118" i="2" s="1"/>
  <c r="D76" i="2"/>
  <c r="C13" i="2" l="1"/>
  <c r="D35" i="2"/>
  <c r="D34" i="2" s="1"/>
  <c r="D140" i="2" s="1"/>
  <c r="C76" i="2" l="1"/>
  <c r="C140" i="2" s="1"/>
</calcChain>
</file>

<file path=xl/comments1.xml><?xml version="1.0" encoding="utf-8"?>
<comments xmlns="http://schemas.openxmlformats.org/spreadsheetml/2006/main">
  <authors>
    <author>AStasenko</author>
  </authors>
  <commentLis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7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8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A7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7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<sst xmlns="http://schemas.openxmlformats.org/spreadsheetml/2006/main" count="816" uniqueCount="194">
  <si>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</si>
  <si>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</si>
  <si>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</si>
  <si>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</si>
  <si>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</si>
  <si>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</si>
  <si>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</si>
  <si>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</si>
  <si>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</si>
  <si>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</si>
  <si>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</si>
  <si>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0700</t>
  </si>
  <si>
    <t>1300</t>
  </si>
  <si>
    <t>1400</t>
  </si>
  <si>
    <t>0200000000</t>
  </si>
  <si>
    <t>0400000000</t>
  </si>
  <si>
    <t>0400</t>
  </si>
  <si>
    <t>1100000000</t>
  </si>
  <si>
    <t>0500</t>
  </si>
  <si>
    <t>0500000000</t>
  </si>
  <si>
    <t>0800</t>
  </si>
  <si>
    <t>1000</t>
  </si>
  <si>
    <t>1000000000</t>
  </si>
  <si>
    <t>1100</t>
  </si>
  <si>
    <t>1200000000</t>
  </si>
  <si>
    <t>1400000000</t>
  </si>
  <si>
    <t>0300000000</t>
  </si>
  <si>
    <t>0800000000</t>
  </si>
  <si>
    <t>0600000000</t>
  </si>
  <si>
    <t>0700000000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</si>
  <si>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</si>
  <si>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</si>
  <si>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</si>
  <si>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</si>
  <si>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</si>
  <si>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</si>
  <si>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</si>
  <si>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</si>
  <si>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</si>
  <si>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</si>
  <si>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</si>
  <si>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</si>
  <si>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Предоставление межбюджетных трансфертов из местных бюджетов</t>
  </si>
  <si>
    <t>Межбюджетные трансферты</t>
  </si>
  <si>
    <t>Иные межбюджетные трансферты</t>
  </si>
  <si>
    <t>Иные направления расходов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</si>
  <si>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</si>
  <si>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</si>
  <si>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</si>
  <si>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</si>
  <si>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Непрограммные направления расходов местного бюджета</t>
  </si>
  <si>
    <t>Субвенции местным бюджетам</t>
  </si>
  <si>
    <t>Другие общегосударственные вопросы</t>
  </si>
  <si>
    <t>Закупка товаров, работ и услуг для муниципальных нужд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</si>
  <si>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</si>
  <si>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</si>
  <si>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</si>
  <si>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</si>
  <si>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</si>
  <si>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</si>
  <si>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</si>
  <si>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</si>
  <si>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</si>
  <si>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</si>
  <si>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</si>
  <si>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</si>
  <si>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</si>
  <si>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</si>
  <si>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</si>
  <si>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</si>
  <si>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</si>
  <si>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</si>
  <si>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</si>
  <si>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</si>
  <si>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</si>
  <si>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</si>
  <si>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</si>
  <si>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</si>
  <si>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</si>
  <si>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</si>
  <si>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</si>
  <si>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Резервные средства</t>
  </si>
  <si>
    <t>Расходы на выплаты персоналу казенных учреждений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</si>
  <si>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</si>
  <si>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</si>
  <si>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</si>
  <si>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</si>
  <si>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Дошкольное образование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</si>
  <si>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</si>
  <si>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</si>
  <si>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</si>
  <si>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</si>
  <si>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</si>
  <si>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</si>
  <si>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</si>
  <si>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</si>
  <si>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</si>
  <si>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</si>
  <si>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1004</t>
  </si>
  <si>
    <t>Молодежная политика</t>
  </si>
  <si>
    <t xml:space="preserve">Молодежная политика 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</si>
  <si>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</si>
  <si>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</si>
  <si>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</si>
  <si>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</si>
  <si>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</si>
  <si>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</si>
  <si>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</si>
  <si>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</si>
  <si>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</si>
  <si>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</si>
  <si>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Коммунальное хозяйство</t>
  </si>
  <si>
    <t>Иные межбюджетные  трансферты бюджетам сельских поселений</t>
  </si>
  <si>
    <t>Обеспечение проведения выборов и референдумов</t>
  </si>
  <si>
    <t>Специальные расходы</t>
  </si>
  <si>
    <t>Проведение выборов в представительные органы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</si>
  <si>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</si>
  <si>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</si>
  <si>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</si>
  <si>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Реализация мероприятий по устойчивому развитию сельских территорий (расходы сверх софинансирования)</t>
  </si>
  <si>
    <t>Иные выплаты населению</t>
  </si>
  <si>
    <t>Иные межбюджетные трансферты местным бюджетам из областного бюджета</t>
  </si>
  <si>
    <t>Муниципальная программа «Развитие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2024 годы»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</si>
  <si>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</si>
  <si>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</si>
  <si>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</si>
  <si>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</si>
  <si>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Осуществление софинансирования местным бюджетом мероприятий  на поддержку муниципальных программ развития СОНКО</t>
  </si>
  <si>
    <t>90 4 00 00000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</si>
  <si>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</si>
  <si>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</si>
  <si>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</si>
  <si>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</si>
  <si>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</si>
  <si>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</si>
  <si>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</si>
  <si>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</si>
  <si>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Судебная система</t>
  </si>
  <si>
    <t>Наименование  раздела, подраздела расходов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</si>
  <si>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</si>
  <si>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</si>
  <si>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</si>
  <si>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</si>
  <si>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</si>
  <si>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</si>
  <si>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</si>
  <si>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</si>
  <si>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</si>
  <si>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Другие вопросы в области образования</t>
  </si>
  <si>
    <t>Счетная палата муниципального района Клявлинский Самарской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</si>
  <si>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</si>
  <si>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в том числе за счет безвозмезд-ных поступлений имеющие целевое назначение из вышестоящих бюджетов</t>
  </si>
  <si>
    <t>Муниципальная программа "Управление муниципальными финансами и развитие межбюджетных отношений на 2018-2026 годы"</t>
  </si>
  <si>
    <t>Муниципальная программа "Управление имуществом муниципального района Клявлинский на 2019-2026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</si>
  <si>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</si>
  <si>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</si>
  <si>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"Развитие культуры, молодежной политики и спорта муниципального района Клявлинский до 2026 года"</t>
  </si>
  <si>
    <t>Муниципальная программа "Молодой семье- доступное жилье" на 2011-2026 г.г.</t>
  </si>
  <si>
    <t>Муниципальная программа "Поддержка социально ориентированных некоммерческих организаций в муниципальном районе Клявлинский" на 2019-2026 годы</t>
  </si>
  <si>
    <t>Муниципальная программа "Управление делами в муниципальном районе Клявлинский на 2017-2026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</si>
  <si>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2019-2026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</si>
  <si>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2013-2026 годы"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</si>
  <si>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2013-2026 годы</t>
  </si>
  <si>
    <t>Муниципальная программа "Поддержка и развитие районной газеты "Знамя Родины" на 2014-2026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</si>
  <si>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2021-2026 годы"</t>
  </si>
  <si>
    <t>Муниципальная программа "Природоохранные мероприятия на территории муниципального района Клявлинский  на 2023-2027 гг."</t>
  </si>
  <si>
    <t>Муниципальная программа "Улучшение условий охраны труда в муниципальном районе Клявлинский Самарской области на 2021-2026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</si>
  <si>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2014-2026 годы"</t>
  </si>
  <si>
    <t>Муниципальная программа "Развитие культуры, молодежной политики и спорта муниципального района Клявлинский  до 2026 года"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</si>
  <si>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2023 - 2026 годы</t>
  </si>
  <si>
    <t>Муниципальная программа "Формирование комфортной городской среды на территории муниципального района Клявлинский Самарской области на 2018-2024 годы"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</si>
  <si>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</si>
  <si>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Муниципальная программа "Развитие физической культуры и спорта муниципального района Клявлинский на период до 2026 года"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</si>
  <si>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2025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</si>
  <si>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2019-2026 годы"</t>
  </si>
  <si>
    <t>Муниципальная программа "Профилактика терроризма и экстремизма в муниципальном районе Клявлинский Самарской области  на 2018– 2026  годы"</t>
  </si>
  <si>
    <t>Муниципальная программа "Профилактика терроризма и экстремизма в муниципальном районе Клявлинский Самарской области  на 2018– 2026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</si>
  <si>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2023 - 2026 годы</t>
  </si>
  <si>
    <t>Другие вопросы в области охраны окружающей среды</t>
  </si>
  <si>
    <t>Муниципальная программа «Комплексное развитие сельских территорий муниципального района Клявлинский Самарской области на 2020-2025 годы»</t>
  </si>
  <si>
    <t>Охрана окружающей среды</t>
  </si>
  <si>
    <t>Муниципальная программа  "Защита населения и территории муниципального района Клявлинский от чрезвычайных ситуаций, обеспечение пожарной безопасности и безопасности людей на водных объектах на 2021-2025 годы"</t>
  </si>
  <si>
    <t>Стипендии</t>
  </si>
  <si>
    <t>Бюджетные ассигнования</t>
  </si>
  <si>
    <t>Исполнено</t>
  </si>
  <si>
    <t>тыс. рублей</t>
  </si>
  <si>
    <t>Расходы местного бюджета  за 9 месяцев 2023 год  по ведомственной структуре расходов местного бюджета</t>
  </si>
  <si>
    <t>Приложение 3</t>
  </si>
  <si>
    <t xml:space="preserve">к постановлению Администрации </t>
  </si>
  <si>
    <t>муниципального района Клявлинский Самарской области</t>
  </si>
  <si>
    <t>Приложение 4</t>
  </si>
  <si>
    <t>Расходы местного бюджета за 9 месяцев  2023 года  по разделам и подразделам классификации расходов бюджетов.</t>
  </si>
  <si>
    <t>Приложение 5</t>
  </si>
  <si>
    <t xml:space="preserve">Расходы местного бюджета за 9 месяцев  2023 года 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местного  бюджета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</si>
</sst>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</numFmts>
  <fonts count="2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i/>
      <sz val="10"/>
      <name val="Times New Roman"/>
      <family val="1"/>
      <charset val="204"/>
    </font>
    <font>
      <i/>
      <sz val="10"/>
      <name val="Arial Cyr"/>
      <family val="2"/>
      <charset val="204"/>
    </font>
    <font>
      <i/>
      <sz val="11"/>
      <name val="Arial Cyr"/>
      <family val="2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186">
    <xf numFmtId="0" fontId="0" fillId="0" borderId="0" xfId="0"/>
    <xf numFmtId="49" fontId="7" fillId="0" borderId="0" xfId="4" applyNumberFormat="1" applyFont="1" applyFill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0" fillId="3" borderId="0" xfId="0" applyFill="1"/>
    <xf numFmtId="0" fontId="14" fillId="2" borderId="1" xfId="2" applyFont="1" applyFill="1" applyBorder="1" applyAlignment="1" applyProtection="1">
      <alignment wrapText="1"/>
    </xf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0" fontId="14" fillId="2" borderId="0" xfId="1" applyFont="1" applyFill="1" applyBorder="1" applyAlignment="1"/>
    <xf numFmtId="0" fontId="14" fillId="2" borderId="0" xfId="1" applyFont="1" applyFill="1" applyBorder="1" applyAlignment="1">
      <alignment horizontal="right"/>
    </xf>
    <xf numFmtId="170" fontId="15" fillId="2" borderId="1" xfId="5" applyNumberFormat="1" applyFont="1" applyFill="1" applyBorder="1" applyAlignment="1" applyProtection="1">
      <alignment horizontal="right" wrapText="1"/>
      <protection hidden="1"/>
    </xf>
    <xf numFmtId="0" fontId="14" fillId="2" borderId="7" xfId="3" applyFont="1" applyFill="1" applyBorder="1" applyAlignment="1"/>
    <xf numFmtId="166" fontId="15" fillId="2" borderId="1" xfId="3" applyNumberFormat="1" applyFont="1" applyFill="1" applyBorder="1" applyAlignment="1" applyProtection="1">
      <alignment horizontal="center" wrapText="1"/>
      <protection hidden="1"/>
    </xf>
    <xf numFmtId="165" fontId="15" fillId="2" borderId="1" xfId="3" applyNumberFormat="1" applyFont="1" applyFill="1" applyBorder="1" applyAlignment="1" applyProtection="1">
      <alignment horizontal="center" wrapText="1"/>
      <protection hidden="1"/>
    </xf>
    <xf numFmtId="0" fontId="15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5" fillId="2" borderId="3" xfId="1" applyNumberFormat="1" applyFont="1" applyFill="1" applyBorder="1" applyAlignment="1" applyProtection="1">
      <alignment horizontal="right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0" fontId="16" fillId="2" borderId="0" xfId="4" applyFont="1" applyFill="1" applyBorder="1" applyAlignment="1"/>
    <xf numFmtId="166" fontId="16" fillId="2" borderId="0" xfId="4" applyNumberFormat="1" applyFont="1" applyFill="1" applyBorder="1"/>
    <xf numFmtId="166" fontId="14" fillId="2" borderId="0" xfId="4" applyNumberFormat="1" applyFont="1" applyFill="1" applyBorder="1"/>
    <xf numFmtId="0" fontId="16" fillId="2" borderId="0" xfId="4" applyFont="1" applyFill="1" applyAlignment="1"/>
    <xf numFmtId="166" fontId="16" fillId="2" borderId="0" xfId="4" applyNumberFormat="1" applyFont="1" applyFill="1"/>
    <xf numFmtId="166" fontId="14" fillId="2" borderId="0" xfId="4" applyNumberFormat="1" applyFont="1" applyFill="1"/>
    <xf numFmtId="0" fontId="15" fillId="2" borderId="1" xfId="3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4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9" fillId="2" borderId="1" xfId="4" applyNumberFormat="1" applyFont="1" applyFill="1" applyBorder="1" applyAlignment="1">
      <alignment horizontal="center" wrapText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9" fillId="2" borderId="6" xfId="4" applyNumberFormat="1" applyFont="1" applyFill="1" applyBorder="1" applyAlignment="1">
      <alignment horizontal="center" wrapText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7" fillId="0" borderId="0" xfId="4" applyFont="1"/>
    <xf numFmtId="0" fontId="17" fillId="2" borderId="4" xfId="4" applyFont="1" applyFill="1" applyBorder="1"/>
    <xf numFmtId="0" fontId="3" fillId="2" borderId="1" xfId="4" applyFont="1" applyFill="1" applyBorder="1" applyAlignment="1">
      <alignment horizontal="left"/>
    </xf>
    <xf numFmtId="166" fontId="19" fillId="2" borderId="0" xfId="4" applyNumberFormat="1" applyFont="1" applyFill="1"/>
    <xf numFmtId="0" fontId="14" fillId="0" borderId="0" xfId="3" applyFont="1" applyFill="1" applyBorder="1" applyAlignment="1"/>
    <xf numFmtId="0" fontId="15" fillId="0" borderId="1" xfId="3" applyNumberFormat="1" applyFont="1" applyFill="1" applyBorder="1" applyAlignment="1" applyProtection="1">
      <alignment horizontal="left" wrapText="1"/>
      <protection hidden="1"/>
    </xf>
    <xf numFmtId="49" fontId="15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5" fillId="0" borderId="1" xfId="2" applyFont="1" applyFill="1" applyBorder="1" applyAlignment="1" applyProtection="1">
      <alignment wrapText="1"/>
    </xf>
    <xf numFmtId="0" fontId="14" fillId="0" borderId="1" xfId="2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6" fillId="0" borderId="0" xfId="4" applyFont="1" applyFill="1" applyAlignment="1"/>
    <xf numFmtId="49" fontId="16" fillId="0" borderId="0" xfId="4" applyNumberFormat="1" applyFont="1" applyFill="1" applyBorder="1" applyAlignment="1">
      <alignment vertical="distributed"/>
    </xf>
    <xf numFmtId="49" fontId="16" fillId="0" borderId="0" xfId="4" applyNumberFormat="1" applyFont="1" applyFill="1" applyAlignment="1">
      <alignment vertical="distributed"/>
    </xf>
    <xf numFmtId="0" fontId="13" fillId="3" borderId="0" xfId="0" applyFont="1" applyFill="1"/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1" applyFont="1" applyFill="1" applyBorder="1" applyAlignment="1" applyProtection="1"/>
    <xf numFmtId="0" fontId="2" fillId="2" borderId="0" xfId="0" applyFont="1" applyFill="1" applyProtection="1"/>
    <xf numFmtId="0" fontId="3" fillId="2" borderId="0" xfId="1" applyFont="1" applyFill="1" applyBorder="1" applyAlignment="1" applyProtection="1">
      <alignment horizontal="center"/>
    </xf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49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2" borderId="2" xfId="3" applyNumberFormat="1" applyFont="1" applyFill="1" applyBorder="1" applyAlignment="1" applyProtection="1">
      <alignment wrapText="1"/>
      <protection hidden="1"/>
    </xf>
    <xf numFmtId="0" fontId="5" fillId="2" borderId="1" xfId="2" applyFont="1" applyFill="1" applyBorder="1" applyAlignment="1" applyProtection="1">
      <alignment wrapText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horizontal="left" wrapText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8" fontId="5" fillId="2" borderId="1" xfId="1" applyNumberFormat="1" applyFont="1" applyFill="1" applyBorder="1" applyAlignment="1" applyProtection="1">
      <alignment vertical="distributed"/>
      <protection hidden="1"/>
    </xf>
    <xf numFmtId="168" fontId="3" fillId="2" borderId="1" xfId="1" applyNumberFormat="1" applyFont="1" applyFill="1" applyBorder="1" applyAlignment="1" applyProtection="1">
      <alignment horizontal="center" vertical="distributed"/>
      <protection hidden="1"/>
    </xf>
    <xf numFmtId="0" fontId="6" fillId="0" borderId="0" xfId="4" applyBorder="1"/>
    <xf numFmtId="0" fontId="17" fillId="0" borderId="0" xfId="4" applyFont="1" applyBorder="1"/>
    <xf numFmtId="169" fontId="5" fillId="2" borderId="0" xfId="1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/>
    <xf numFmtId="166" fontId="5" fillId="2" borderId="4" xfId="4" applyNumberFormat="1" applyFont="1" applyFill="1" applyBorder="1"/>
    <xf numFmtId="0" fontId="0" fillId="0" borderId="0" xfId="0" applyFont="1"/>
    <xf numFmtId="166" fontId="3" fillId="2" borderId="3" xfId="1" applyNumberFormat="1" applyFont="1" applyFill="1" applyBorder="1" applyAlignment="1" applyProtection="1">
      <alignment horizontal="right" wrapText="1"/>
      <protection hidden="1"/>
    </xf>
    <xf numFmtId="0" fontId="3" fillId="2" borderId="4" xfId="1" applyNumberFormat="1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>
      <alignment horizontal="center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center" wrapText="1"/>
      <protection hidden="1"/>
    </xf>
    <xf numFmtId="166" fontId="5" fillId="2" borderId="3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distributed" wrapText="1"/>
      <protection hidden="1"/>
    </xf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center" wrapText="1"/>
      <protection hidden="1"/>
    </xf>
    <xf numFmtId="166" fontId="3" fillId="2" borderId="19" xfId="1" applyNumberFormat="1" applyFont="1" applyFill="1" applyBorder="1" applyAlignment="1" applyProtection="1">
      <alignment horizontal="right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1" applyFont="1" applyFill="1" applyBorder="1" applyAlignment="1" applyProtection="1">
      <alignment horizontal="right"/>
    </xf>
    <xf numFmtId="0" fontId="5" fillId="2" borderId="1" xfId="2" applyFont="1" applyFill="1" applyBorder="1" applyAlignment="1" applyProtection="1">
      <alignment horizontal="left" wrapText="1"/>
    </xf>
    <xf numFmtId="0" fontId="5" fillId="2" borderId="6" xfId="2" applyFont="1" applyFill="1" applyBorder="1" applyAlignment="1" applyProtection="1">
      <alignment horizontal="left" wrapText="1"/>
    </xf>
    <xf numFmtId="0" fontId="3" fillId="2" borderId="6" xfId="2" applyFont="1" applyFill="1" applyBorder="1" applyAlignment="1" applyProtection="1">
      <alignment horizontal="left" wrapText="1"/>
    </xf>
    <xf numFmtId="0" fontId="0" fillId="2" borderId="0" xfId="0" applyFont="1" applyFill="1" applyBorder="1"/>
    <xf numFmtId="166" fontId="0" fillId="2" borderId="0" xfId="0" applyNumberFormat="1" applyFont="1" applyFill="1" applyBorder="1"/>
    <xf numFmtId="166" fontId="0" fillId="2" borderId="0" xfId="0" applyNumberFormat="1" applyFont="1" applyFill="1"/>
    <xf numFmtId="0" fontId="0" fillId="2" borderId="0" xfId="0" applyFont="1" applyFill="1"/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166" fontId="5" fillId="0" borderId="1" xfId="1" applyNumberFormat="1" applyFont="1" applyFill="1" applyBorder="1" applyAlignment="1" applyProtection="1">
      <alignment horizontal="right" wrapText="1"/>
      <protection hidden="1"/>
    </xf>
    <xf numFmtId="166" fontId="3" fillId="0" borderId="1" xfId="1" applyNumberFormat="1" applyFont="1" applyFill="1" applyBorder="1" applyAlignment="1" applyProtection="1">
      <alignment horizontal="right" wrapText="1"/>
      <protection hidden="1"/>
    </xf>
    <xf numFmtId="166" fontId="3" fillId="0" borderId="19" xfId="1" applyNumberFormat="1" applyFont="1" applyFill="1" applyBorder="1" applyAlignment="1" applyProtection="1">
      <alignment horizontal="right" wrapText="1"/>
      <protection hidden="1"/>
    </xf>
    <xf numFmtId="166" fontId="0" fillId="0" borderId="0" xfId="0" applyNumberFormat="1" applyFont="1" applyFill="1" applyBorder="1"/>
    <xf numFmtId="166" fontId="0" fillId="0" borderId="0" xfId="0" applyNumberFormat="1" applyFont="1" applyFill="1"/>
    <xf numFmtId="0" fontId="0" fillId="0" borderId="0" xfId="0" applyFont="1" applyFill="1"/>
    <xf numFmtId="166" fontId="18" fillId="2" borderId="0" xfId="4" applyNumberFormat="1" applyFont="1" applyFill="1"/>
    <xf numFmtId="166" fontId="6" fillId="2" borderId="0" xfId="4" applyNumberFormat="1" applyFont="1" applyFill="1"/>
    <xf numFmtId="0" fontId="21" fillId="0" borderId="0" xfId="4" applyFont="1"/>
    <xf numFmtId="0" fontId="20" fillId="2" borderId="0" xfId="1" applyFont="1" applyFill="1" applyBorder="1" applyAlignment="1"/>
    <xf numFmtId="49" fontId="22" fillId="0" borderId="0" xfId="4" applyNumberFormat="1" applyFont="1"/>
    <xf numFmtId="0" fontId="20" fillId="2" borderId="0" xfId="1" applyFont="1" applyFill="1" applyBorder="1" applyAlignment="1">
      <alignment horizontal="right"/>
    </xf>
    <xf numFmtId="49" fontId="22" fillId="0" borderId="0" xfId="4" applyNumberFormat="1" applyFont="1" applyFill="1"/>
    <xf numFmtId="49" fontId="22" fillId="2" borderId="0" xfId="4" applyNumberFormat="1" applyFont="1" applyFill="1"/>
    <xf numFmtId="0" fontId="20" fillId="2" borderId="0" xfId="1" applyFont="1" applyFill="1" applyBorder="1" applyAlignment="1" applyProtection="1">
      <alignment horizontal="right"/>
    </xf>
    <xf numFmtId="0" fontId="23" fillId="2" borderId="0" xfId="0" applyFont="1" applyFill="1" applyProtection="1"/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0" fontId="3" fillId="0" borderId="0" xfId="0" applyFont="1"/>
    <xf numFmtId="49" fontId="24" fillId="2" borderId="0" xfId="4" applyNumberFormat="1" applyFont="1" applyFill="1"/>
    <xf numFmtId="49" fontId="25" fillId="0" borderId="0" xfId="4" applyNumberFormat="1" applyFont="1" applyFill="1"/>
    <xf numFmtId="0" fontId="14" fillId="0" borderId="0" xfId="0" applyFont="1" applyFill="1"/>
    <xf numFmtId="0" fontId="14" fillId="2" borderId="0" xfId="0" applyFont="1" applyFill="1"/>
    <xf numFmtId="0" fontId="6" fillId="0" borderId="0" xfId="4" applyFont="1" applyFill="1" applyAlignment="1">
      <alignment horizontal="center"/>
    </xf>
    <xf numFmtId="0" fontId="20" fillId="2" borderId="0" xfId="3" applyFont="1" applyFill="1" applyBorder="1" applyAlignment="1"/>
    <xf numFmtId="49" fontId="25" fillId="2" borderId="0" xfId="4" applyNumberFormat="1" applyFont="1" applyFill="1"/>
    <xf numFmtId="0" fontId="3" fillId="2" borderId="0" xfId="1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/>
    </xf>
    <xf numFmtId="0" fontId="5" fillId="2" borderId="0" xfId="1" applyFont="1" applyFill="1" applyBorder="1" applyAlignment="1" applyProtection="1">
      <alignment horizontal="center"/>
    </xf>
    <xf numFmtId="166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14" fillId="2" borderId="0" xfId="4" applyFont="1" applyFill="1" applyAlignment="1">
      <alignment horizontal="right"/>
    </xf>
    <xf numFmtId="49" fontId="14" fillId="2" borderId="0" xfId="4" applyNumberFormat="1" applyFont="1" applyFill="1" applyAlignment="1">
      <alignment horizontal="right"/>
    </xf>
    <xf numFmtId="49" fontId="26" fillId="2" borderId="0" xfId="4" applyNumberFormat="1" applyFont="1" applyFill="1" applyAlignment="1">
      <alignment horizontal="center"/>
    </xf>
    <xf numFmtId="166" fontId="15" fillId="2" borderId="11" xfId="3" applyNumberFormat="1" applyFont="1" applyFill="1" applyBorder="1" applyAlignment="1" applyProtection="1">
      <alignment horizontal="center" wrapText="1"/>
      <protection hidden="1"/>
    </xf>
    <xf numFmtId="166" fontId="15" fillId="2" borderId="12" xfId="3" applyNumberFormat="1" applyFont="1" applyFill="1" applyBorder="1" applyAlignment="1" applyProtection="1">
      <alignment horizontal="center" wrapText="1"/>
      <protection hidden="1"/>
    </xf>
    <xf numFmtId="166" fontId="15" fillId="2" borderId="13" xfId="3" applyNumberFormat="1" applyFont="1" applyFill="1" applyBorder="1" applyAlignment="1" applyProtection="1">
      <alignment horizontal="center" wrapText="1"/>
      <protection hidden="1"/>
    </xf>
    <xf numFmtId="166" fontId="15" fillId="2" borderId="14" xfId="3" applyNumberFormat="1" applyFont="1" applyFill="1" applyBorder="1" applyAlignment="1" applyProtection="1">
      <alignment horizontal="center" wrapText="1"/>
      <protection hidden="1"/>
    </xf>
    <xf numFmtId="165" fontId="15" fillId="2" borderId="5" xfId="3" applyNumberFormat="1" applyFont="1" applyFill="1" applyBorder="1" applyAlignment="1" applyProtection="1">
      <alignment horizontal="center" wrapText="1"/>
      <protection hidden="1"/>
    </xf>
    <xf numFmtId="165" fontId="15" fillId="2" borderId="6" xfId="3" applyNumberFormat="1" applyFont="1" applyFill="1" applyBorder="1" applyAlignment="1" applyProtection="1">
      <alignment horizontal="center" wrapText="1"/>
      <protection hidden="1"/>
    </xf>
    <xf numFmtId="0" fontId="15" fillId="2" borderId="1" xfId="1" applyNumberFormat="1" applyFont="1" applyFill="1" applyBorder="1" applyAlignment="1" applyProtection="1">
      <alignment horizontal="center" wrapText="1"/>
      <protection hidden="1"/>
    </xf>
    <xf numFmtId="49" fontId="15" fillId="0" borderId="1" xfId="3" applyNumberFormat="1" applyFont="1" applyFill="1" applyBorder="1" applyAlignment="1" applyProtection="1">
      <alignment horizontal="center" vertical="distributed" wrapText="1"/>
      <protection hidden="1"/>
    </xf>
    <xf numFmtId="49" fontId="3" fillId="2" borderId="0" xfId="4" applyNumberFormat="1" applyFont="1" applyFill="1" applyAlignment="1">
      <alignment horizontal="right" vertical="distributed" wrapText="1"/>
    </xf>
    <xf numFmtId="0" fontId="3" fillId="2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center" vertical="distributed" wrapText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1</xdr:row>
          <xdr:rowOff>38100</xdr:rowOff>
        </xdr:from>
        <xdr:to>
          <xdr:col>32</xdr:col>
          <xdr:colOff>57150</xdr:colOff>
          <xdr:row>3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</xdr:row>
          <xdr:rowOff>0</xdr:rowOff>
        </xdr:from>
        <xdr:to>
          <xdr:col>27</xdr:col>
          <xdr:colOff>590550</xdr:colOff>
          <xdr:row>3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1</xdr:row>
          <xdr:rowOff>0</xdr:rowOff>
        </xdr:from>
        <xdr:to>
          <xdr:col>52</xdr:col>
          <xdr:colOff>66675</xdr:colOff>
          <xdr:row>2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262"/>
  <sheetViews>
    <sheetView showZeros="0" tabSelected="1" view="pageBreakPreview" topLeftCell="A25" zoomScaleNormal="100" zoomScaleSheetLayoutView="100" workbookViewId="0">
      <selection activeCell="N12" sqref="N12"/>
    </sheetView>
  </sheetViews>
  <sheetFormatPr defaultRowHeight="12.75" x14ac:dyDescent="0.2"/>
  <cols>
    <col min="1" max="1" width="5.7109375" style="95" customWidth="1"/>
    <col min="2" max="2" width="59.7109375" style="95" customWidth="1"/>
    <col min="3" max="3" width="6.28515625" style="96" customWidth="1"/>
    <col min="4" max="4" width="10.5703125" style="96" customWidth="1"/>
    <col min="5" max="5" width="6.140625" style="96" customWidth="1"/>
    <col min="6" max="6" width="12.42578125" style="135" customWidth="1"/>
    <col min="7" max="7" width="13.5703125" style="125" customWidth="1"/>
    <col min="8" max="8" width="14.140625" style="102" customWidth="1"/>
    <col min="9" max="9" width="14" customWidth="1"/>
  </cols>
  <sheetData>
    <row r="1" spans="1:9" x14ac:dyDescent="0.2">
      <c r="A1" s="156" t="s">
        <v>187</v>
      </c>
      <c r="B1" s="156"/>
      <c r="C1" s="156"/>
      <c r="D1" s="156"/>
      <c r="E1" s="156"/>
      <c r="F1" s="156"/>
      <c r="G1" s="156"/>
      <c r="H1" s="156"/>
      <c r="I1" s="156"/>
    </row>
    <row r="2" spans="1:9" x14ac:dyDescent="0.2">
      <c r="A2" s="155" t="s">
        <v>188</v>
      </c>
      <c r="B2" s="155"/>
      <c r="C2" s="155"/>
      <c r="D2" s="155"/>
      <c r="E2" s="155"/>
      <c r="F2" s="155"/>
      <c r="G2" s="155"/>
      <c r="H2" s="155"/>
      <c r="I2" s="155"/>
    </row>
    <row r="3" spans="1:9" x14ac:dyDescent="0.2">
      <c r="A3" s="155" t="s">
        <v>189</v>
      </c>
      <c r="B3" s="155"/>
      <c r="C3" s="155"/>
      <c r="D3" s="155"/>
      <c r="E3" s="155"/>
      <c r="F3" s="155"/>
      <c r="G3" s="155"/>
      <c r="H3" s="155"/>
      <c r="I3" s="155"/>
    </row>
    <row r="4" spans="1:9" x14ac:dyDescent="0.2">
      <c r="A4" s="155"/>
      <c r="B4" s="155"/>
      <c r="C4" s="155"/>
      <c r="D4" s="155"/>
      <c r="E4" s="155"/>
      <c r="F4" s="155"/>
      <c r="G4" s="155"/>
    </row>
    <row r="5" spans="1:9" x14ac:dyDescent="0.2">
      <c r="A5" s="157" t="s">
        <v>186</v>
      </c>
      <c r="B5" s="157"/>
      <c r="C5" s="157"/>
      <c r="D5" s="157"/>
      <c r="E5" s="157"/>
      <c r="F5" s="157"/>
      <c r="G5" s="157"/>
      <c r="H5" s="157"/>
      <c r="I5" s="157"/>
    </row>
    <row r="6" spans="1:9" x14ac:dyDescent="0.2">
      <c r="A6" s="155"/>
      <c r="B6" s="155"/>
      <c r="C6" s="155"/>
      <c r="D6" s="155"/>
      <c r="E6" s="155"/>
      <c r="F6" s="155"/>
      <c r="G6" s="155"/>
    </row>
    <row r="7" spans="1:9" x14ac:dyDescent="0.2">
      <c r="A7" s="74"/>
      <c r="B7" s="75"/>
      <c r="C7" s="76"/>
      <c r="D7" s="76"/>
      <c r="E7" s="76"/>
      <c r="F7" s="126"/>
      <c r="G7" s="118"/>
      <c r="I7" s="147" t="s">
        <v>185</v>
      </c>
    </row>
    <row r="8" spans="1:9" ht="12.75" customHeight="1" x14ac:dyDescent="0.2">
      <c r="A8" s="165" t="s">
        <v>0</v>
      </c>
      <c r="B8" s="166" t="s">
        <v>97</v>
      </c>
      <c r="C8" s="167" t="s">
        <v>1</v>
      </c>
      <c r="D8" s="167" t="s">
        <v>2</v>
      </c>
      <c r="E8" s="167" t="s">
        <v>3</v>
      </c>
      <c r="F8" s="158" t="s">
        <v>183</v>
      </c>
      <c r="G8" s="159"/>
      <c r="H8" s="158" t="s">
        <v>184</v>
      </c>
      <c r="I8" s="159"/>
    </row>
    <row r="9" spans="1:9" x14ac:dyDescent="0.2">
      <c r="A9" s="165"/>
      <c r="B9" s="166"/>
      <c r="C9" s="167"/>
      <c r="D9" s="167"/>
      <c r="E9" s="162"/>
      <c r="F9" s="160"/>
      <c r="G9" s="161"/>
      <c r="H9" s="160"/>
      <c r="I9" s="161"/>
    </row>
    <row r="10" spans="1:9" ht="120" customHeight="1" x14ac:dyDescent="0.2">
      <c r="A10" s="165"/>
      <c r="B10" s="166"/>
      <c r="C10" s="167"/>
      <c r="D10" s="167"/>
      <c r="E10" s="167"/>
      <c r="F10" s="127" t="s">
        <v>4</v>
      </c>
      <c r="G10" s="112" t="s">
        <v>151</v>
      </c>
      <c r="H10" s="127" t="s">
        <v>4</v>
      </c>
      <c r="I10" s="112" t="s">
        <v>151</v>
      </c>
    </row>
    <row r="11" spans="1:9" ht="12.75" hidden="1" customHeight="1" x14ac:dyDescent="0.2">
      <c r="A11" s="77"/>
      <c r="B11" s="78"/>
      <c r="C11" s="79" t="s">
        <v>5</v>
      </c>
      <c r="D11" s="108" t="s">
        <v>5</v>
      </c>
      <c r="E11" s="108"/>
      <c r="F11" s="127"/>
      <c r="G11" s="112"/>
      <c r="H11" s="127"/>
      <c r="I11" s="112"/>
    </row>
    <row r="12" spans="1:9" ht="25.5" x14ac:dyDescent="0.2">
      <c r="A12" s="109">
        <v>922</v>
      </c>
      <c r="B12" s="80" t="s">
        <v>141</v>
      </c>
      <c r="C12" s="81">
        <v>0</v>
      </c>
      <c r="D12" s="82">
        <v>0</v>
      </c>
      <c r="E12" s="110">
        <v>0</v>
      </c>
      <c r="F12" s="128">
        <f>F13+F19+F27+F34+F38+F42+F46</f>
        <v>62339.666999999994</v>
      </c>
      <c r="G12" s="31">
        <f>G13+G19+G27+G34+G38+G42+G46</f>
        <v>363</v>
      </c>
      <c r="H12" s="128">
        <f>H13+H19+H27+H34+H38+H42+H46</f>
        <v>45873.478999999992</v>
      </c>
      <c r="I12" s="31">
        <f>I13+I19+I27+I34+I38+I42+I46</f>
        <v>363</v>
      </c>
    </row>
    <row r="13" spans="1:9" ht="38.25" x14ac:dyDescent="0.2">
      <c r="A13" s="73">
        <v>0</v>
      </c>
      <c r="B13" s="80" t="s">
        <v>31</v>
      </c>
      <c r="C13" s="81">
        <v>104</v>
      </c>
      <c r="D13" s="82">
        <v>0</v>
      </c>
      <c r="E13" s="110">
        <v>0</v>
      </c>
      <c r="F13" s="128">
        <f>F14</f>
        <v>777.98699999999997</v>
      </c>
      <c r="G13" s="31">
        <v>0</v>
      </c>
      <c r="H13" s="128">
        <f>H14</f>
        <v>529.95100000000002</v>
      </c>
      <c r="I13" s="31">
        <v>0</v>
      </c>
    </row>
    <row r="14" spans="1:9" ht="25.5" x14ac:dyDescent="0.2">
      <c r="A14" s="73">
        <v>0</v>
      </c>
      <c r="B14" s="42" t="s">
        <v>152</v>
      </c>
      <c r="C14" s="83">
        <v>104</v>
      </c>
      <c r="D14" s="84" t="s">
        <v>10</v>
      </c>
      <c r="E14" s="85">
        <v>0</v>
      </c>
      <c r="F14" s="129">
        <f>F15+F17</f>
        <v>777.98699999999997</v>
      </c>
      <c r="G14" s="105">
        <v>0</v>
      </c>
      <c r="H14" s="129">
        <f>H15+H17</f>
        <v>529.95100000000002</v>
      </c>
      <c r="I14" s="105">
        <v>0</v>
      </c>
    </row>
    <row r="15" spans="1:9" ht="51" x14ac:dyDescent="0.2">
      <c r="A15" s="73">
        <v>0</v>
      </c>
      <c r="B15" s="42" t="s">
        <v>32</v>
      </c>
      <c r="C15" s="83">
        <v>104</v>
      </c>
      <c r="D15" s="84" t="s">
        <v>10</v>
      </c>
      <c r="E15" s="85">
        <v>100</v>
      </c>
      <c r="F15" s="129">
        <f>F16</f>
        <v>735.98699999999997</v>
      </c>
      <c r="G15" s="105">
        <v>0</v>
      </c>
      <c r="H15" s="129">
        <f>H16</f>
        <v>529.95100000000002</v>
      </c>
      <c r="I15" s="105">
        <v>0</v>
      </c>
    </row>
    <row r="16" spans="1:9" x14ac:dyDescent="0.2">
      <c r="A16" s="73">
        <v>0</v>
      </c>
      <c r="B16" s="42" t="s">
        <v>82</v>
      </c>
      <c r="C16" s="83">
        <v>104</v>
      </c>
      <c r="D16" s="84" t="s">
        <v>10</v>
      </c>
      <c r="E16" s="85">
        <v>110</v>
      </c>
      <c r="F16" s="129">
        <v>735.98699999999997</v>
      </c>
      <c r="G16" s="105">
        <v>0</v>
      </c>
      <c r="H16" s="129">
        <v>529.95100000000002</v>
      </c>
      <c r="I16" s="105">
        <v>0</v>
      </c>
    </row>
    <row r="17" spans="1:9" ht="25.5" x14ac:dyDescent="0.2">
      <c r="A17" s="73">
        <v>0</v>
      </c>
      <c r="B17" s="42" t="s">
        <v>34</v>
      </c>
      <c r="C17" s="83">
        <v>104</v>
      </c>
      <c r="D17" s="84" t="s">
        <v>10</v>
      </c>
      <c r="E17" s="85">
        <v>200</v>
      </c>
      <c r="F17" s="129">
        <f>F18</f>
        <v>42</v>
      </c>
      <c r="G17" s="105">
        <v>0</v>
      </c>
      <c r="H17" s="129">
        <f>H18</f>
        <v>0</v>
      </c>
      <c r="I17" s="105">
        <v>0</v>
      </c>
    </row>
    <row r="18" spans="1:9" ht="25.5" x14ac:dyDescent="0.2">
      <c r="A18" s="73">
        <v>0</v>
      </c>
      <c r="B18" s="42" t="s">
        <v>35</v>
      </c>
      <c r="C18" s="83">
        <v>104</v>
      </c>
      <c r="D18" s="84" t="s">
        <v>10</v>
      </c>
      <c r="E18" s="85">
        <v>240</v>
      </c>
      <c r="F18" s="129">
        <v>42</v>
      </c>
      <c r="G18" s="105">
        <v>0</v>
      </c>
      <c r="H18" s="129"/>
      <c r="I18" s="105">
        <v>0</v>
      </c>
    </row>
    <row r="19" spans="1:9" ht="25.5" x14ac:dyDescent="0.2">
      <c r="A19" s="73">
        <v>0</v>
      </c>
      <c r="B19" s="80" t="s">
        <v>38</v>
      </c>
      <c r="C19" s="81">
        <v>106</v>
      </c>
      <c r="D19" s="82">
        <v>0</v>
      </c>
      <c r="E19" s="110">
        <v>0</v>
      </c>
      <c r="F19" s="128">
        <f>F20</f>
        <v>13428.281999999999</v>
      </c>
      <c r="G19" s="31">
        <v>0</v>
      </c>
      <c r="H19" s="128">
        <f>H20</f>
        <v>10210.408999999998</v>
      </c>
      <c r="I19" s="31">
        <v>0</v>
      </c>
    </row>
    <row r="20" spans="1:9" ht="25.5" x14ac:dyDescent="0.2">
      <c r="A20" s="73">
        <v>0</v>
      </c>
      <c r="B20" s="42" t="s">
        <v>152</v>
      </c>
      <c r="C20" s="83">
        <v>106</v>
      </c>
      <c r="D20" s="84" t="s">
        <v>10</v>
      </c>
      <c r="E20" s="85">
        <v>0</v>
      </c>
      <c r="F20" s="129">
        <f>F21+F23+F25</f>
        <v>13428.281999999999</v>
      </c>
      <c r="G20" s="105">
        <v>0</v>
      </c>
      <c r="H20" s="129">
        <f>H21+H23+H25</f>
        <v>10210.408999999998</v>
      </c>
      <c r="I20" s="105">
        <v>0</v>
      </c>
    </row>
    <row r="21" spans="1:9" ht="51" x14ac:dyDescent="0.2">
      <c r="A21" s="73">
        <v>0</v>
      </c>
      <c r="B21" s="42" t="s">
        <v>32</v>
      </c>
      <c r="C21" s="83">
        <v>106</v>
      </c>
      <c r="D21" s="84" t="s">
        <v>10</v>
      </c>
      <c r="E21" s="85">
        <v>100</v>
      </c>
      <c r="F21" s="129">
        <f>F22</f>
        <v>12921.465</v>
      </c>
      <c r="G21" s="105">
        <v>0</v>
      </c>
      <c r="H21" s="129">
        <f>H22</f>
        <v>9881.1929999999993</v>
      </c>
      <c r="I21" s="105">
        <v>0</v>
      </c>
    </row>
    <row r="22" spans="1:9" x14ac:dyDescent="0.2">
      <c r="A22" s="73">
        <v>0</v>
      </c>
      <c r="B22" s="42" t="s">
        <v>82</v>
      </c>
      <c r="C22" s="83">
        <v>106</v>
      </c>
      <c r="D22" s="84" t="s">
        <v>10</v>
      </c>
      <c r="E22" s="85">
        <v>110</v>
      </c>
      <c r="F22" s="129">
        <v>12921.465</v>
      </c>
      <c r="G22" s="105">
        <v>0</v>
      </c>
      <c r="H22" s="129">
        <v>9881.1929999999993</v>
      </c>
      <c r="I22" s="105">
        <v>0</v>
      </c>
    </row>
    <row r="23" spans="1:9" ht="25.5" x14ac:dyDescent="0.2">
      <c r="A23" s="73">
        <v>0</v>
      </c>
      <c r="B23" s="42" t="s">
        <v>34</v>
      </c>
      <c r="C23" s="83">
        <v>106</v>
      </c>
      <c r="D23" s="84" t="s">
        <v>10</v>
      </c>
      <c r="E23" s="85">
        <v>200</v>
      </c>
      <c r="F23" s="129">
        <f>F24</f>
        <v>506.48700000000002</v>
      </c>
      <c r="G23" s="105">
        <v>0</v>
      </c>
      <c r="H23" s="129">
        <f>H24</f>
        <v>329.13900000000001</v>
      </c>
      <c r="I23" s="105">
        <v>0</v>
      </c>
    </row>
    <row r="24" spans="1:9" ht="25.5" x14ac:dyDescent="0.2">
      <c r="A24" s="73">
        <v>0</v>
      </c>
      <c r="B24" s="42" t="s">
        <v>35</v>
      </c>
      <c r="C24" s="83">
        <v>106</v>
      </c>
      <c r="D24" s="84" t="s">
        <v>10</v>
      </c>
      <c r="E24" s="85">
        <v>240</v>
      </c>
      <c r="F24" s="129">
        <v>506.48700000000002</v>
      </c>
      <c r="G24" s="105">
        <v>0</v>
      </c>
      <c r="H24" s="129">
        <v>329.13900000000001</v>
      </c>
      <c r="I24" s="105">
        <v>0</v>
      </c>
    </row>
    <row r="25" spans="1:9" x14ac:dyDescent="0.2">
      <c r="A25" s="73">
        <v>0</v>
      </c>
      <c r="B25" s="42" t="s">
        <v>36</v>
      </c>
      <c r="C25" s="83">
        <v>106</v>
      </c>
      <c r="D25" s="84" t="s">
        <v>10</v>
      </c>
      <c r="E25" s="85">
        <v>800</v>
      </c>
      <c r="F25" s="129">
        <f>F26</f>
        <v>0.33</v>
      </c>
      <c r="G25" s="105">
        <v>0</v>
      </c>
      <c r="H25" s="129">
        <f>H26</f>
        <v>7.6999999999999999E-2</v>
      </c>
      <c r="I25" s="105">
        <v>0</v>
      </c>
    </row>
    <row r="26" spans="1:9" x14ac:dyDescent="0.2">
      <c r="A26" s="73">
        <v>0</v>
      </c>
      <c r="B26" s="42" t="s">
        <v>37</v>
      </c>
      <c r="C26" s="83">
        <v>106</v>
      </c>
      <c r="D26" s="84" t="s">
        <v>10</v>
      </c>
      <c r="E26" s="85">
        <v>850</v>
      </c>
      <c r="F26" s="129">
        <v>0.33</v>
      </c>
      <c r="G26" s="105">
        <v>0</v>
      </c>
      <c r="H26" s="129">
        <v>7.6999999999999999E-2</v>
      </c>
      <c r="I26" s="105">
        <v>0</v>
      </c>
    </row>
    <row r="27" spans="1:9" x14ac:dyDescent="0.2">
      <c r="A27" s="73"/>
      <c r="B27" s="42" t="s">
        <v>52</v>
      </c>
      <c r="C27" s="81">
        <v>113</v>
      </c>
      <c r="D27" s="84"/>
      <c r="E27" s="85"/>
      <c r="F27" s="128">
        <f>F28+F31</f>
        <v>553.48500000000001</v>
      </c>
      <c r="G27" s="105"/>
      <c r="H27" s="128">
        <f>H28+H31</f>
        <v>297.90700000000004</v>
      </c>
      <c r="I27" s="105"/>
    </row>
    <row r="28" spans="1:9" ht="25.5" x14ac:dyDescent="0.2">
      <c r="A28" s="73"/>
      <c r="B28" s="42" t="s">
        <v>152</v>
      </c>
      <c r="C28" s="83">
        <v>113</v>
      </c>
      <c r="D28" s="84" t="s">
        <v>10</v>
      </c>
      <c r="E28" s="85"/>
      <c r="F28" s="129">
        <f>F29</f>
        <v>361.55200000000002</v>
      </c>
      <c r="G28" s="105"/>
      <c r="H28" s="129">
        <f>H29</f>
        <v>215.65</v>
      </c>
      <c r="I28" s="105"/>
    </row>
    <row r="29" spans="1:9" ht="25.5" x14ac:dyDescent="0.2">
      <c r="A29" s="73"/>
      <c r="B29" s="42" t="s">
        <v>34</v>
      </c>
      <c r="C29" s="83">
        <v>113</v>
      </c>
      <c r="D29" s="84" t="s">
        <v>10</v>
      </c>
      <c r="E29" s="85">
        <v>200</v>
      </c>
      <c r="F29" s="129">
        <f>F30</f>
        <v>361.55200000000002</v>
      </c>
      <c r="G29" s="105"/>
      <c r="H29" s="129">
        <f>H30</f>
        <v>215.65</v>
      </c>
      <c r="I29" s="105"/>
    </row>
    <row r="30" spans="1:9" ht="25.5" x14ac:dyDescent="0.2">
      <c r="A30" s="73"/>
      <c r="B30" s="42" t="s">
        <v>35</v>
      </c>
      <c r="C30" s="83">
        <v>113</v>
      </c>
      <c r="D30" s="84" t="s">
        <v>10</v>
      </c>
      <c r="E30" s="85">
        <v>240</v>
      </c>
      <c r="F30" s="129">
        <v>361.55200000000002</v>
      </c>
      <c r="G30" s="105"/>
      <c r="H30" s="129">
        <v>215.65</v>
      </c>
      <c r="I30" s="105"/>
    </row>
    <row r="31" spans="1:9" ht="38.25" x14ac:dyDescent="0.2">
      <c r="A31" s="73"/>
      <c r="B31" s="42" t="s">
        <v>171</v>
      </c>
      <c r="C31" s="83">
        <v>113</v>
      </c>
      <c r="D31" s="84">
        <v>4800000000</v>
      </c>
      <c r="E31" s="85"/>
      <c r="F31" s="129">
        <f>F32</f>
        <v>191.93299999999999</v>
      </c>
      <c r="G31" s="105"/>
      <c r="H31" s="129">
        <f>H32</f>
        <v>82.257000000000005</v>
      </c>
      <c r="I31" s="105"/>
    </row>
    <row r="32" spans="1:9" ht="25.5" x14ac:dyDescent="0.2">
      <c r="A32" s="73"/>
      <c r="B32" s="42" t="s">
        <v>34</v>
      </c>
      <c r="C32" s="83">
        <v>113</v>
      </c>
      <c r="D32" s="84">
        <v>4800000000</v>
      </c>
      <c r="E32" s="85">
        <v>200</v>
      </c>
      <c r="F32" s="129">
        <f>F33</f>
        <v>191.93299999999999</v>
      </c>
      <c r="G32" s="105"/>
      <c r="H32" s="129">
        <f>H33</f>
        <v>82.257000000000005</v>
      </c>
      <c r="I32" s="105"/>
    </row>
    <row r="33" spans="1:9" ht="25.5" x14ac:dyDescent="0.2">
      <c r="A33" s="73"/>
      <c r="B33" s="42" t="s">
        <v>35</v>
      </c>
      <c r="C33" s="83">
        <v>113</v>
      </c>
      <c r="D33" s="84">
        <v>4800000000</v>
      </c>
      <c r="E33" s="85">
        <v>240</v>
      </c>
      <c r="F33" s="129">
        <v>191.93299999999999</v>
      </c>
      <c r="G33" s="105"/>
      <c r="H33" s="129">
        <v>82.257000000000005</v>
      </c>
      <c r="I33" s="105"/>
    </row>
    <row r="34" spans="1:9" x14ac:dyDescent="0.2">
      <c r="A34" s="73">
        <v>0</v>
      </c>
      <c r="B34" s="80" t="s">
        <v>40</v>
      </c>
      <c r="C34" s="81">
        <v>702</v>
      </c>
      <c r="D34" s="82">
        <v>0</v>
      </c>
      <c r="E34" s="110">
        <v>0</v>
      </c>
      <c r="F34" s="128">
        <f>F35</f>
        <v>921.48699999999997</v>
      </c>
      <c r="G34" s="31">
        <v>0</v>
      </c>
      <c r="H34" s="128">
        <f>H35</f>
        <v>691</v>
      </c>
      <c r="I34" s="31">
        <v>0</v>
      </c>
    </row>
    <row r="35" spans="1:9" ht="25.5" x14ac:dyDescent="0.2">
      <c r="A35" s="73">
        <v>0</v>
      </c>
      <c r="B35" s="42" t="s">
        <v>152</v>
      </c>
      <c r="C35" s="83">
        <v>702</v>
      </c>
      <c r="D35" s="84" t="s">
        <v>10</v>
      </c>
      <c r="E35" s="85">
        <v>0</v>
      </c>
      <c r="F35" s="129">
        <f>F36</f>
        <v>921.48699999999997</v>
      </c>
      <c r="G35" s="105">
        <v>0</v>
      </c>
      <c r="H35" s="129">
        <f>H36</f>
        <v>691</v>
      </c>
      <c r="I35" s="105">
        <v>0</v>
      </c>
    </row>
    <row r="36" spans="1:9" x14ac:dyDescent="0.2">
      <c r="A36" s="73">
        <v>0</v>
      </c>
      <c r="B36" s="42" t="s">
        <v>43</v>
      </c>
      <c r="C36" s="83">
        <v>702</v>
      </c>
      <c r="D36" s="84" t="s">
        <v>10</v>
      </c>
      <c r="E36" s="85">
        <v>500</v>
      </c>
      <c r="F36" s="129">
        <f>F37</f>
        <v>921.48699999999997</v>
      </c>
      <c r="G36" s="105">
        <v>0</v>
      </c>
      <c r="H36" s="129">
        <f>H37</f>
        <v>691</v>
      </c>
      <c r="I36" s="105">
        <v>0</v>
      </c>
    </row>
    <row r="37" spans="1:9" x14ac:dyDescent="0.2">
      <c r="A37" s="73">
        <v>0</v>
      </c>
      <c r="B37" s="42" t="s">
        <v>44</v>
      </c>
      <c r="C37" s="83">
        <v>702</v>
      </c>
      <c r="D37" s="84" t="s">
        <v>10</v>
      </c>
      <c r="E37" s="85">
        <v>540</v>
      </c>
      <c r="F37" s="129">
        <v>921.48699999999997</v>
      </c>
      <c r="G37" s="105">
        <v>0</v>
      </c>
      <c r="H37" s="129">
        <v>691</v>
      </c>
      <c r="I37" s="105">
        <v>0</v>
      </c>
    </row>
    <row r="38" spans="1:9" ht="25.5" x14ac:dyDescent="0.2">
      <c r="A38" s="109">
        <v>0</v>
      </c>
      <c r="B38" s="80" t="s">
        <v>140</v>
      </c>
      <c r="C38" s="81">
        <v>1301</v>
      </c>
      <c r="D38" s="82">
        <v>0</v>
      </c>
      <c r="E38" s="110">
        <v>0</v>
      </c>
      <c r="F38" s="128">
        <f>F39</f>
        <v>1520</v>
      </c>
      <c r="G38" s="31">
        <v>0</v>
      </c>
      <c r="H38" s="128">
        <f>H39</f>
        <v>1000.5650000000001</v>
      </c>
      <c r="I38" s="31">
        <v>0</v>
      </c>
    </row>
    <row r="39" spans="1:9" ht="25.5" x14ac:dyDescent="0.2">
      <c r="A39" s="73">
        <v>0</v>
      </c>
      <c r="B39" s="42" t="s">
        <v>152</v>
      </c>
      <c r="C39" s="83">
        <v>1301</v>
      </c>
      <c r="D39" s="84">
        <v>100000000</v>
      </c>
      <c r="E39" s="85">
        <v>0</v>
      </c>
      <c r="F39" s="129">
        <f>F40</f>
        <v>1520</v>
      </c>
      <c r="G39" s="105">
        <v>0</v>
      </c>
      <c r="H39" s="129">
        <f>H40</f>
        <v>1000.5650000000001</v>
      </c>
      <c r="I39" s="105">
        <v>0</v>
      </c>
    </row>
    <row r="40" spans="1:9" x14ac:dyDescent="0.2">
      <c r="A40" s="73">
        <v>0</v>
      </c>
      <c r="B40" s="42" t="s">
        <v>46</v>
      </c>
      <c r="C40" s="83">
        <v>1301</v>
      </c>
      <c r="D40" s="84">
        <v>100000000</v>
      </c>
      <c r="E40" s="85">
        <v>700</v>
      </c>
      <c r="F40" s="129">
        <f>F41</f>
        <v>1520</v>
      </c>
      <c r="G40" s="105">
        <v>0</v>
      </c>
      <c r="H40" s="129">
        <f>H41</f>
        <v>1000.5650000000001</v>
      </c>
      <c r="I40" s="105">
        <v>0</v>
      </c>
    </row>
    <row r="41" spans="1:9" x14ac:dyDescent="0.2">
      <c r="A41" s="73">
        <v>0</v>
      </c>
      <c r="B41" s="42" t="s">
        <v>47</v>
      </c>
      <c r="C41" s="83">
        <v>1301</v>
      </c>
      <c r="D41" s="84">
        <v>100000000</v>
      </c>
      <c r="E41" s="85">
        <v>730</v>
      </c>
      <c r="F41" s="129">
        <v>1520</v>
      </c>
      <c r="G41" s="105">
        <v>0</v>
      </c>
      <c r="H41" s="129">
        <v>1000.5650000000001</v>
      </c>
      <c r="I41" s="105">
        <v>0</v>
      </c>
    </row>
    <row r="42" spans="1:9" ht="25.5" x14ac:dyDescent="0.2">
      <c r="A42" s="73">
        <v>0</v>
      </c>
      <c r="B42" s="80" t="s">
        <v>48</v>
      </c>
      <c r="C42" s="81">
        <v>1401</v>
      </c>
      <c r="D42" s="82">
        <v>0</v>
      </c>
      <c r="E42" s="110">
        <v>0</v>
      </c>
      <c r="F42" s="128">
        <f t="shared" ref="F42:I44" si="0">F43</f>
        <v>24888</v>
      </c>
      <c r="G42" s="31">
        <f t="shared" si="0"/>
        <v>363</v>
      </c>
      <c r="H42" s="128">
        <f t="shared" si="0"/>
        <v>21979.987000000001</v>
      </c>
      <c r="I42" s="31">
        <f t="shared" si="0"/>
        <v>363</v>
      </c>
    </row>
    <row r="43" spans="1:9" ht="25.5" x14ac:dyDescent="0.2">
      <c r="A43" s="73">
        <v>0</v>
      </c>
      <c r="B43" s="42" t="s">
        <v>152</v>
      </c>
      <c r="C43" s="83">
        <v>1401</v>
      </c>
      <c r="D43" s="84" t="s">
        <v>10</v>
      </c>
      <c r="E43" s="85">
        <v>0</v>
      </c>
      <c r="F43" s="129">
        <f t="shared" si="0"/>
        <v>24888</v>
      </c>
      <c r="G43" s="105">
        <f t="shared" si="0"/>
        <v>363</v>
      </c>
      <c r="H43" s="129">
        <f t="shared" si="0"/>
        <v>21979.987000000001</v>
      </c>
      <c r="I43" s="105">
        <f t="shared" si="0"/>
        <v>363</v>
      </c>
    </row>
    <row r="44" spans="1:9" x14ac:dyDescent="0.2">
      <c r="A44" s="73">
        <v>0</v>
      </c>
      <c r="B44" s="42" t="s">
        <v>43</v>
      </c>
      <c r="C44" s="83">
        <v>1401</v>
      </c>
      <c r="D44" s="84" t="s">
        <v>10</v>
      </c>
      <c r="E44" s="85">
        <v>500</v>
      </c>
      <c r="F44" s="129">
        <f t="shared" si="0"/>
        <v>24888</v>
      </c>
      <c r="G44" s="105">
        <f t="shared" si="0"/>
        <v>363</v>
      </c>
      <c r="H44" s="129">
        <f t="shared" si="0"/>
        <v>21979.987000000001</v>
      </c>
      <c r="I44" s="105">
        <f t="shared" si="0"/>
        <v>363</v>
      </c>
    </row>
    <row r="45" spans="1:9" s="13" customFormat="1" x14ac:dyDescent="0.2">
      <c r="A45" s="73">
        <v>0</v>
      </c>
      <c r="B45" s="42" t="s">
        <v>49</v>
      </c>
      <c r="C45" s="83">
        <v>1401</v>
      </c>
      <c r="D45" s="84" t="s">
        <v>10</v>
      </c>
      <c r="E45" s="85">
        <v>510</v>
      </c>
      <c r="F45" s="129">
        <v>24888</v>
      </c>
      <c r="G45" s="105">
        <v>363</v>
      </c>
      <c r="H45" s="129">
        <v>21979.987000000001</v>
      </c>
      <c r="I45" s="105">
        <v>363</v>
      </c>
    </row>
    <row r="46" spans="1:9" x14ac:dyDescent="0.2">
      <c r="A46" s="73">
        <v>0</v>
      </c>
      <c r="B46" s="80" t="s">
        <v>139</v>
      </c>
      <c r="C46" s="81">
        <v>1403</v>
      </c>
      <c r="D46" s="82">
        <v>0</v>
      </c>
      <c r="E46" s="110">
        <v>0</v>
      </c>
      <c r="F46" s="128">
        <f>F47</f>
        <v>20250.425999999999</v>
      </c>
      <c r="G46" s="31">
        <v>0</v>
      </c>
      <c r="H46" s="128">
        <f>H47</f>
        <v>11163.66</v>
      </c>
      <c r="I46" s="31">
        <v>0</v>
      </c>
    </row>
    <row r="47" spans="1:9" s="2" customFormat="1" ht="25.5" x14ac:dyDescent="0.2">
      <c r="A47" s="73">
        <v>0</v>
      </c>
      <c r="B47" s="42" t="s">
        <v>152</v>
      </c>
      <c r="C47" s="83">
        <v>1403</v>
      </c>
      <c r="D47" s="84" t="s">
        <v>10</v>
      </c>
      <c r="E47" s="85">
        <v>0</v>
      </c>
      <c r="F47" s="129">
        <f>F48</f>
        <v>20250.425999999999</v>
      </c>
      <c r="G47" s="105">
        <v>0</v>
      </c>
      <c r="H47" s="129">
        <f>H48</f>
        <v>11163.66</v>
      </c>
      <c r="I47" s="105">
        <v>0</v>
      </c>
    </row>
    <row r="48" spans="1:9" s="2" customFormat="1" x14ac:dyDescent="0.2">
      <c r="A48" s="73">
        <v>0</v>
      </c>
      <c r="B48" s="42" t="s">
        <v>43</v>
      </c>
      <c r="C48" s="83">
        <v>1403</v>
      </c>
      <c r="D48" s="84" t="s">
        <v>10</v>
      </c>
      <c r="E48" s="85">
        <v>500</v>
      </c>
      <c r="F48" s="129">
        <f>F49</f>
        <v>20250.425999999999</v>
      </c>
      <c r="G48" s="105">
        <v>0</v>
      </c>
      <c r="H48" s="129">
        <f>H49</f>
        <v>11163.66</v>
      </c>
      <c r="I48" s="105">
        <v>0</v>
      </c>
    </row>
    <row r="49" spans="1:9" s="2" customFormat="1" x14ac:dyDescent="0.2">
      <c r="A49" s="73">
        <v>0</v>
      </c>
      <c r="B49" s="42" t="s">
        <v>44</v>
      </c>
      <c r="C49" s="83">
        <v>1403</v>
      </c>
      <c r="D49" s="84" t="s">
        <v>10</v>
      </c>
      <c r="E49" s="85">
        <v>540</v>
      </c>
      <c r="F49" s="129">
        <v>20250.425999999999</v>
      </c>
      <c r="G49" s="105">
        <v>0</v>
      </c>
      <c r="H49" s="129">
        <v>11163.66</v>
      </c>
      <c r="I49" s="105">
        <v>0</v>
      </c>
    </row>
    <row r="50" spans="1:9" ht="38.25" x14ac:dyDescent="0.2">
      <c r="A50" s="109">
        <v>938</v>
      </c>
      <c r="B50" s="80" t="s">
        <v>142</v>
      </c>
      <c r="C50" s="81">
        <v>0</v>
      </c>
      <c r="D50" s="82">
        <v>0</v>
      </c>
      <c r="E50" s="110">
        <v>0</v>
      </c>
      <c r="F50" s="128">
        <f>F51+F62+F66+F73+F81+F77+F85+F89+F96+F103+F110+F114</f>
        <v>124731.85199999998</v>
      </c>
      <c r="G50" s="31">
        <f>G51+G62+G66+G73+G81+G77+G85+G89+G96+G103+G110+G114</f>
        <v>23977.902000000002</v>
      </c>
      <c r="H50" s="128">
        <f>H51+H62+H66+H73+H81+H77+H85+H89+H96+H103+H110+H114</f>
        <v>85395.581000000006</v>
      </c>
      <c r="I50" s="31">
        <f>I51+I62+I66+I73+I81+I77+I85+I89+I96+I103+I110+I114</f>
        <v>19915.941999999999</v>
      </c>
    </row>
    <row r="51" spans="1:9" x14ac:dyDescent="0.2">
      <c r="A51" s="73">
        <v>0</v>
      </c>
      <c r="B51" s="80" t="s">
        <v>52</v>
      </c>
      <c r="C51" s="81">
        <v>113</v>
      </c>
      <c r="D51" s="82">
        <v>0</v>
      </c>
      <c r="E51" s="110">
        <v>0</v>
      </c>
      <c r="F51" s="128">
        <f>F52+F59</f>
        <v>31299.914000000001</v>
      </c>
      <c r="G51" s="31">
        <f>G52+G59</f>
        <v>0</v>
      </c>
      <c r="H51" s="128">
        <f>H52+H59</f>
        <v>22359.683000000001</v>
      </c>
      <c r="I51" s="31">
        <f>I52+I59</f>
        <v>0</v>
      </c>
    </row>
    <row r="52" spans="1:9" ht="25.5" x14ac:dyDescent="0.2">
      <c r="A52" s="73">
        <v>0</v>
      </c>
      <c r="B52" s="42" t="s">
        <v>153</v>
      </c>
      <c r="C52" s="83">
        <v>113</v>
      </c>
      <c r="D52" s="84" t="s">
        <v>14</v>
      </c>
      <c r="E52" s="85">
        <v>0</v>
      </c>
      <c r="F52" s="129">
        <f>F53+F55+F57</f>
        <v>4295.2650000000003</v>
      </c>
      <c r="G52" s="105">
        <v>0</v>
      </c>
      <c r="H52" s="129">
        <f>H53+H55+H57</f>
        <v>2975.0420000000004</v>
      </c>
      <c r="I52" s="105">
        <v>0</v>
      </c>
    </row>
    <row r="53" spans="1:9" ht="51" x14ac:dyDescent="0.2">
      <c r="A53" s="73">
        <v>0</v>
      </c>
      <c r="B53" s="42" t="s">
        <v>32</v>
      </c>
      <c r="C53" s="83">
        <v>113</v>
      </c>
      <c r="D53" s="84" t="s">
        <v>14</v>
      </c>
      <c r="E53" s="85">
        <v>100</v>
      </c>
      <c r="F53" s="129">
        <f>F54</f>
        <v>1891.7080000000001</v>
      </c>
      <c r="G53" s="105">
        <v>0</v>
      </c>
      <c r="H53" s="129">
        <f>H54</f>
        <v>1358.0719999999999</v>
      </c>
      <c r="I53" s="105">
        <v>0</v>
      </c>
    </row>
    <row r="54" spans="1:9" x14ac:dyDescent="0.2">
      <c r="A54" s="73">
        <v>0</v>
      </c>
      <c r="B54" s="42" t="s">
        <v>82</v>
      </c>
      <c r="C54" s="83">
        <v>113</v>
      </c>
      <c r="D54" s="84" t="s">
        <v>14</v>
      </c>
      <c r="E54" s="85">
        <v>110</v>
      </c>
      <c r="F54" s="129">
        <v>1891.7080000000001</v>
      </c>
      <c r="G54" s="105">
        <v>0</v>
      </c>
      <c r="H54" s="129">
        <v>1358.0719999999999</v>
      </c>
      <c r="I54" s="105">
        <v>0</v>
      </c>
    </row>
    <row r="55" spans="1:9" ht="25.5" x14ac:dyDescent="0.2">
      <c r="A55" s="73">
        <v>0</v>
      </c>
      <c r="B55" s="42" t="s">
        <v>34</v>
      </c>
      <c r="C55" s="83">
        <v>113</v>
      </c>
      <c r="D55" s="84" t="s">
        <v>14</v>
      </c>
      <c r="E55" s="85">
        <v>200</v>
      </c>
      <c r="F55" s="129">
        <f>F56</f>
        <v>1818.0609999999999</v>
      </c>
      <c r="G55" s="105">
        <v>0</v>
      </c>
      <c r="H55" s="129">
        <f>H56</f>
        <v>1345.652</v>
      </c>
      <c r="I55" s="105">
        <v>0</v>
      </c>
    </row>
    <row r="56" spans="1:9" ht="25.5" x14ac:dyDescent="0.2">
      <c r="A56" s="73">
        <v>0</v>
      </c>
      <c r="B56" s="42" t="s">
        <v>35</v>
      </c>
      <c r="C56" s="83">
        <v>113</v>
      </c>
      <c r="D56" s="84" t="s">
        <v>14</v>
      </c>
      <c r="E56" s="85">
        <v>240</v>
      </c>
      <c r="F56" s="129">
        <v>1818.0609999999999</v>
      </c>
      <c r="G56" s="105">
        <v>0</v>
      </c>
      <c r="H56" s="129">
        <v>1345.652</v>
      </c>
      <c r="I56" s="105">
        <v>0</v>
      </c>
    </row>
    <row r="57" spans="1:9" x14ac:dyDescent="0.2">
      <c r="A57" s="73">
        <v>0</v>
      </c>
      <c r="B57" s="42" t="s">
        <v>36</v>
      </c>
      <c r="C57" s="83">
        <v>113</v>
      </c>
      <c r="D57" s="84" t="s">
        <v>14</v>
      </c>
      <c r="E57" s="85">
        <v>800</v>
      </c>
      <c r="F57" s="129">
        <f>F58</f>
        <v>585.49599999999998</v>
      </c>
      <c r="G57" s="105">
        <v>0</v>
      </c>
      <c r="H57" s="129">
        <f>H58</f>
        <v>271.31799999999998</v>
      </c>
      <c r="I57" s="105">
        <v>0</v>
      </c>
    </row>
    <row r="58" spans="1:9" x14ac:dyDescent="0.2">
      <c r="A58" s="73">
        <v>0</v>
      </c>
      <c r="B58" s="42" t="s">
        <v>37</v>
      </c>
      <c r="C58" s="83">
        <v>113</v>
      </c>
      <c r="D58" s="84" t="s">
        <v>14</v>
      </c>
      <c r="E58" s="85">
        <v>850</v>
      </c>
      <c r="F58" s="129">
        <v>585.49599999999998</v>
      </c>
      <c r="G58" s="105">
        <v>0</v>
      </c>
      <c r="H58" s="129">
        <v>271.31799999999998</v>
      </c>
      <c r="I58" s="105">
        <v>0</v>
      </c>
    </row>
    <row r="59" spans="1:9" ht="76.5" x14ac:dyDescent="0.2">
      <c r="A59" s="73">
        <v>0</v>
      </c>
      <c r="B59" s="42" t="s">
        <v>154</v>
      </c>
      <c r="C59" s="83">
        <v>113</v>
      </c>
      <c r="D59" s="84" t="s">
        <v>15</v>
      </c>
      <c r="E59" s="85">
        <v>0</v>
      </c>
      <c r="F59" s="129">
        <f t="shared" ref="F59:I60" si="1">F60</f>
        <v>27004.649000000001</v>
      </c>
      <c r="G59" s="105">
        <f t="shared" si="1"/>
        <v>0</v>
      </c>
      <c r="H59" s="129">
        <f t="shared" si="1"/>
        <v>19384.641</v>
      </c>
      <c r="I59" s="105">
        <f t="shared" si="1"/>
        <v>0</v>
      </c>
    </row>
    <row r="60" spans="1:9" ht="25.5" x14ac:dyDescent="0.2">
      <c r="A60" s="73">
        <v>0</v>
      </c>
      <c r="B60" s="42" t="s">
        <v>54</v>
      </c>
      <c r="C60" s="83">
        <v>113</v>
      </c>
      <c r="D60" s="84" t="s">
        <v>15</v>
      </c>
      <c r="E60" s="85">
        <v>600</v>
      </c>
      <c r="F60" s="129">
        <f t="shared" si="1"/>
        <v>27004.649000000001</v>
      </c>
      <c r="G60" s="105">
        <f t="shared" si="1"/>
        <v>0</v>
      </c>
      <c r="H60" s="129">
        <f t="shared" si="1"/>
        <v>19384.641</v>
      </c>
      <c r="I60" s="105">
        <f t="shared" si="1"/>
        <v>0</v>
      </c>
    </row>
    <row r="61" spans="1:9" s="13" customFormat="1" x14ac:dyDescent="0.2">
      <c r="A61" s="73">
        <v>0</v>
      </c>
      <c r="B61" s="42" t="s">
        <v>55</v>
      </c>
      <c r="C61" s="83">
        <v>113</v>
      </c>
      <c r="D61" s="84" t="s">
        <v>15</v>
      </c>
      <c r="E61" s="85">
        <v>620</v>
      </c>
      <c r="F61" s="129">
        <v>27004.649000000001</v>
      </c>
      <c r="G61" s="105"/>
      <c r="H61" s="129">
        <v>19384.641</v>
      </c>
      <c r="I61" s="105"/>
    </row>
    <row r="62" spans="1:9" x14ac:dyDescent="0.2">
      <c r="A62" s="73">
        <v>0</v>
      </c>
      <c r="B62" s="80" t="s">
        <v>57</v>
      </c>
      <c r="C62" s="81">
        <v>409</v>
      </c>
      <c r="D62" s="82">
        <v>0</v>
      </c>
      <c r="E62" s="110">
        <v>0</v>
      </c>
      <c r="F62" s="128">
        <f>F63</f>
        <v>7846.6109999999999</v>
      </c>
      <c r="G62" s="31">
        <v>0</v>
      </c>
      <c r="H62" s="128">
        <f>H63</f>
        <v>1467.3430000000001</v>
      </c>
      <c r="I62" s="31">
        <v>0</v>
      </c>
    </row>
    <row r="63" spans="1:9" ht="51" x14ac:dyDescent="0.2">
      <c r="A63" s="73">
        <v>0</v>
      </c>
      <c r="B63" s="42" t="s">
        <v>167</v>
      </c>
      <c r="C63" s="83">
        <v>409</v>
      </c>
      <c r="D63" s="84" t="s">
        <v>17</v>
      </c>
      <c r="E63" s="85">
        <v>0</v>
      </c>
      <c r="F63" s="129">
        <f>F64</f>
        <v>7846.6109999999999</v>
      </c>
      <c r="G63" s="105">
        <v>0</v>
      </c>
      <c r="H63" s="129">
        <f>H64</f>
        <v>1467.3430000000001</v>
      </c>
      <c r="I63" s="105">
        <v>0</v>
      </c>
    </row>
    <row r="64" spans="1:9" ht="25.5" x14ac:dyDescent="0.2">
      <c r="A64" s="73">
        <v>0</v>
      </c>
      <c r="B64" s="42" t="s">
        <v>34</v>
      </c>
      <c r="C64" s="83">
        <v>409</v>
      </c>
      <c r="D64" s="84" t="s">
        <v>17</v>
      </c>
      <c r="E64" s="85">
        <v>200</v>
      </c>
      <c r="F64" s="129">
        <f>F65</f>
        <v>7846.6109999999999</v>
      </c>
      <c r="G64" s="105">
        <v>0</v>
      </c>
      <c r="H64" s="129">
        <f>H65</f>
        <v>1467.3430000000001</v>
      </c>
      <c r="I64" s="105">
        <v>0</v>
      </c>
    </row>
    <row r="65" spans="1:9" ht="25.5" x14ac:dyDescent="0.2">
      <c r="A65" s="73">
        <v>0</v>
      </c>
      <c r="B65" s="42" t="s">
        <v>35</v>
      </c>
      <c r="C65" s="83">
        <v>409</v>
      </c>
      <c r="D65" s="84" t="s">
        <v>17</v>
      </c>
      <c r="E65" s="85">
        <v>240</v>
      </c>
      <c r="F65" s="129">
        <v>7846.6109999999999</v>
      </c>
      <c r="G65" s="105">
        <v>0</v>
      </c>
      <c r="H65" s="129">
        <v>1467.3430000000001</v>
      </c>
      <c r="I65" s="105">
        <v>0</v>
      </c>
    </row>
    <row r="66" spans="1:9" x14ac:dyDescent="0.2">
      <c r="A66" s="73">
        <v>0</v>
      </c>
      <c r="B66" s="80" t="s">
        <v>58</v>
      </c>
      <c r="C66" s="81">
        <v>412</v>
      </c>
      <c r="D66" s="82">
        <v>0</v>
      </c>
      <c r="E66" s="110">
        <v>0</v>
      </c>
      <c r="F66" s="128">
        <f>F70+F67</f>
        <v>619.45399999999995</v>
      </c>
      <c r="G66" s="128">
        <f t="shared" ref="G66:I66" si="2">G70+G67</f>
        <v>45.154000000000003</v>
      </c>
      <c r="H66" s="128">
        <f t="shared" si="2"/>
        <v>467.11900000000003</v>
      </c>
      <c r="I66" s="128">
        <f t="shared" si="2"/>
        <v>45.154000000000003</v>
      </c>
    </row>
    <row r="67" spans="1:9" ht="25.5" x14ac:dyDescent="0.2">
      <c r="A67" s="73"/>
      <c r="B67" s="42" t="s">
        <v>153</v>
      </c>
      <c r="C67" s="83">
        <v>412</v>
      </c>
      <c r="D67" s="84" t="s">
        <v>14</v>
      </c>
      <c r="E67" s="110"/>
      <c r="F67" s="129">
        <f t="shared" ref="F67:I68" si="3">F68</f>
        <v>49.058999999999997</v>
      </c>
      <c r="G67" s="105">
        <f t="shared" si="3"/>
        <v>45.154000000000003</v>
      </c>
      <c r="H67" s="129">
        <f t="shared" si="3"/>
        <v>49.058999999999997</v>
      </c>
      <c r="I67" s="105">
        <f t="shared" si="3"/>
        <v>45.154000000000003</v>
      </c>
    </row>
    <row r="68" spans="1:9" ht="25.5" x14ac:dyDescent="0.2">
      <c r="A68" s="73"/>
      <c r="B68" s="42" t="s">
        <v>34</v>
      </c>
      <c r="C68" s="83">
        <v>412</v>
      </c>
      <c r="D68" s="84" t="s">
        <v>14</v>
      </c>
      <c r="E68" s="85">
        <v>200</v>
      </c>
      <c r="F68" s="129">
        <f t="shared" si="3"/>
        <v>49.058999999999997</v>
      </c>
      <c r="G68" s="105">
        <f t="shared" si="3"/>
        <v>45.154000000000003</v>
      </c>
      <c r="H68" s="129">
        <f t="shared" si="3"/>
        <v>49.058999999999997</v>
      </c>
      <c r="I68" s="105">
        <f t="shared" si="3"/>
        <v>45.154000000000003</v>
      </c>
    </row>
    <row r="69" spans="1:9" ht="25.5" x14ac:dyDescent="0.2">
      <c r="A69" s="73"/>
      <c r="B69" s="42" t="s">
        <v>35</v>
      </c>
      <c r="C69" s="83">
        <v>412</v>
      </c>
      <c r="D69" s="84" t="s">
        <v>14</v>
      </c>
      <c r="E69" s="85">
        <v>240</v>
      </c>
      <c r="F69" s="129">
        <v>49.058999999999997</v>
      </c>
      <c r="G69" s="105">
        <v>45.154000000000003</v>
      </c>
      <c r="H69" s="129">
        <v>49.058999999999997</v>
      </c>
      <c r="I69" s="105">
        <v>45.154000000000003</v>
      </c>
    </row>
    <row r="70" spans="1:9" s="8" customFormat="1" ht="38.25" x14ac:dyDescent="0.2">
      <c r="A70" s="73"/>
      <c r="B70" s="42" t="s">
        <v>169</v>
      </c>
      <c r="C70" s="83">
        <v>412</v>
      </c>
      <c r="D70" s="84">
        <v>1700000000</v>
      </c>
      <c r="E70" s="85"/>
      <c r="F70" s="129">
        <f>F71</f>
        <v>570.39499999999998</v>
      </c>
      <c r="G70" s="105"/>
      <c r="H70" s="129">
        <f>H71</f>
        <v>418.06</v>
      </c>
      <c r="I70" s="105"/>
    </row>
    <row r="71" spans="1:9" s="8" customFormat="1" ht="25.5" x14ac:dyDescent="0.2">
      <c r="A71" s="73"/>
      <c r="B71" s="42" t="s">
        <v>54</v>
      </c>
      <c r="C71" s="83">
        <v>412</v>
      </c>
      <c r="D71" s="84">
        <v>1700000000</v>
      </c>
      <c r="E71" s="85">
        <v>600</v>
      </c>
      <c r="F71" s="129">
        <f>F72</f>
        <v>570.39499999999998</v>
      </c>
      <c r="G71" s="105"/>
      <c r="H71" s="129">
        <f>H72</f>
        <v>418.06</v>
      </c>
      <c r="I71" s="105"/>
    </row>
    <row r="72" spans="1:9" s="8" customFormat="1" ht="51" x14ac:dyDescent="0.2">
      <c r="A72" s="73"/>
      <c r="B72" s="86" t="s">
        <v>144</v>
      </c>
      <c r="C72" s="87">
        <v>412</v>
      </c>
      <c r="D72" s="88">
        <v>1700000000</v>
      </c>
      <c r="E72" s="89">
        <v>630</v>
      </c>
      <c r="F72" s="129">
        <v>570.39499999999998</v>
      </c>
      <c r="G72" s="113"/>
      <c r="H72" s="129">
        <v>418.06</v>
      </c>
      <c r="I72" s="113"/>
    </row>
    <row r="73" spans="1:9" x14ac:dyDescent="0.2">
      <c r="A73" s="73">
        <v>0</v>
      </c>
      <c r="B73" s="80" t="s">
        <v>61</v>
      </c>
      <c r="C73" s="81">
        <v>501</v>
      </c>
      <c r="D73" s="82">
        <v>0</v>
      </c>
      <c r="E73" s="110">
        <v>0</v>
      </c>
      <c r="F73" s="128">
        <f>F74</f>
        <v>260</v>
      </c>
      <c r="G73" s="31">
        <f>G74</f>
        <v>0</v>
      </c>
      <c r="H73" s="128">
        <f>H74</f>
        <v>136.05099999999999</v>
      </c>
      <c r="I73" s="31">
        <f>I74</f>
        <v>0</v>
      </c>
    </row>
    <row r="74" spans="1:9" ht="25.5" x14ac:dyDescent="0.2">
      <c r="A74" s="73">
        <v>0</v>
      </c>
      <c r="B74" s="42" t="s">
        <v>153</v>
      </c>
      <c r="C74" s="83">
        <v>501</v>
      </c>
      <c r="D74" s="84" t="s">
        <v>14</v>
      </c>
      <c r="E74" s="85">
        <v>0</v>
      </c>
      <c r="F74" s="129">
        <f>F75</f>
        <v>260</v>
      </c>
      <c r="G74" s="105">
        <v>0</v>
      </c>
      <c r="H74" s="129">
        <f>H75</f>
        <v>136.05099999999999</v>
      </c>
      <c r="I74" s="105">
        <v>0</v>
      </c>
    </row>
    <row r="75" spans="1:9" ht="25.5" x14ac:dyDescent="0.2">
      <c r="A75" s="73">
        <v>0</v>
      </c>
      <c r="B75" s="42" t="s">
        <v>34</v>
      </c>
      <c r="C75" s="83">
        <v>501</v>
      </c>
      <c r="D75" s="84" t="s">
        <v>14</v>
      </c>
      <c r="E75" s="85">
        <v>200</v>
      </c>
      <c r="F75" s="129">
        <f>F76</f>
        <v>260</v>
      </c>
      <c r="G75" s="105">
        <v>0</v>
      </c>
      <c r="H75" s="129">
        <f>H76</f>
        <v>136.05099999999999</v>
      </c>
      <c r="I75" s="105">
        <v>0</v>
      </c>
    </row>
    <row r="76" spans="1:9" ht="25.5" x14ac:dyDescent="0.2">
      <c r="A76" s="73">
        <v>0</v>
      </c>
      <c r="B76" s="42" t="s">
        <v>35</v>
      </c>
      <c r="C76" s="83">
        <v>501</v>
      </c>
      <c r="D76" s="84" t="s">
        <v>14</v>
      </c>
      <c r="E76" s="85">
        <v>240</v>
      </c>
      <c r="F76" s="129">
        <v>260</v>
      </c>
      <c r="G76" s="105">
        <v>0</v>
      </c>
      <c r="H76" s="129">
        <v>136.05099999999999</v>
      </c>
      <c r="I76" s="105">
        <v>0</v>
      </c>
    </row>
    <row r="77" spans="1:9" s="8" customFormat="1" x14ac:dyDescent="0.2">
      <c r="A77" s="73"/>
      <c r="B77" s="80" t="s">
        <v>104</v>
      </c>
      <c r="C77" s="81">
        <v>503</v>
      </c>
      <c r="D77" s="82"/>
      <c r="E77" s="110"/>
      <c r="F77" s="128">
        <f t="shared" ref="F77:I78" si="4">F78</f>
        <v>11502.159</v>
      </c>
      <c r="G77" s="31">
        <f t="shared" si="4"/>
        <v>0</v>
      </c>
      <c r="H77" s="128">
        <f t="shared" si="4"/>
        <v>4826.2179999999998</v>
      </c>
      <c r="I77" s="31">
        <f t="shared" si="4"/>
        <v>0</v>
      </c>
    </row>
    <row r="78" spans="1:9" s="8" customFormat="1" ht="38.25" x14ac:dyDescent="0.2">
      <c r="A78" s="73"/>
      <c r="B78" s="42" t="s">
        <v>170</v>
      </c>
      <c r="C78" s="83">
        <v>503</v>
      </c>
      <c r="D78" s="84">
        <v>4000000000</v>
      </c>
      <c r="E78" s="85"/>
      <c r="F78" s="129">
        <f t="shared" si="4"/>
        <v>11502.159</v>
      </c>
      <c r="G78" s="105">
        <f t="shared" si="4"/>
        <v>0</v>
      </c>
      <c r="H78" s="129">
        <f t="shared" si="4"/>
        <v>4826.2179999999998</v>
      </c>
      <c r="I78" s="105">
        <f t="shared" si="4"/>
        <v>0</v>
      </c>
    </row>
    <row r="79" spans="1:9" s="8" customFormat="1" ht="25.5" x14ac:dyDescent="0.2">
      <c r="A79" s="73"/>
      <c r="B79" s="42" t="s">
        <v>34</v>
      </c>
      <c r="C79" s="83">
        <v>503</v>
      </c>
      <c r="D79" s="84">
        <v>4000000000</v>
      </c>
      <c r="E79" s="85">
        <v>200</v>
      </c>
      <c r="F79" s="129">
        <f t="shared" ref="F79:I79" si="5">F80</f>
        <v>11502.159</v>
      </c>
      <c r="G79" s="105">
        <f t="shared" si="5"/>
        <v>0</v>
      </c>
      <c r="H79" s="129">
        <f t="shared" si="5"/>
        <v>4826.2179999999998</v>
      </c>
      <c r="I79" s="105">
        <f t="shared" si="5"/>
        <v>0</v>
      </c>
    </row>
    <row r="80" spans="1:9" s="8" customFormat="1" ht="25.5" x14ac:dyDescent="0.2">
      <c r="A80" s="73"/>
      <c r="B80" s="42" t="s">
        <v>35</v>
      </c>
      <c r="C80" s="83">
        <v>503</v>
      </c>
      <c r="D80" s="84">
        <v>4000000000</v>
      </c>
      <c r="E80" s="85">
        <v>240</v>
      </c>
      <c r="F80" s="129">
        <v>11502.159</v>
      </c>
      <c r="G80" s="105"/>
      <c r="H80" s="129">
        <v>4826.2179999999998</v>
      </c>
      <c r="I80" s="105"/>
    </row>
    <row r="81" spans="1:9" s="8" customFormat="1" x14ac:dyDescent="0.2">
      <c r="A81" s="73"/>
      <c r="B81" s="80" t="s">
        <v>178</v>
      </c>
      <c r="C81" s="81">
        <v>605</v>
      </c>
      <c r="D81" s="82"/>
      <c r="E81" s="110"/>
      <c r="F81" s="128">
        <f t="shared" ref="F81:I83" si="6">F82</f>
        <v>2100</v>
      </c>
      <c r="G81" s="31">
        <f t="shared" si="6"/>
        <v>1000</v>
      </c>
      <c r="H81" s="128">
        <f t="shared" si="6"/>
        <v>421.06700000000001</v>
      </c>
      <c r="I81" s="31">
        <f t="shared" si="6"/>
        <v>400</v>
      </c>
    </row>
    <row r="82" spans="1:9" s="8" customFormat="1" ht="25.5" x14ac:dyDescent="0.2">
      <c r="A82" s="73"/>
      <c r="B82" s="42" t="s">
        <v>153</v>
      </c>
      <c r="C82" s="83">
        <v>605</v>
      </c>
      <c r="D82" s="84">
        <v>200000000</v>
      </c>
      <c r="E82" s="85"/>
      <c r="F82" s="129">
        <f t="shared" si="6"/>
        <v>2100</v>
      </c>
      <c r="G82" s="105">
        <f t="shared" si="6"/>
        <v>1000</v>
      </c>
      <c r="H82" s="129">
        <f t="shared" si="6"/>
        <v>421.06700000000001</v>
      </c>
      <c r="I82" s="105">
        <f t="shared" si="6"/>
        <v>400</v>
      </c>
    </row>
    <row r="83" spans="1:9" s="8" customFormat="1" ht="25.5" x14ac:dyDescent="0.2">
      <c r="A83" s="73"/>
      <c r="B83" s="42" t="s">
        <v>34</v>
      </c>
      <c r="C83" s="83">
        <v>605</v>
      </c>
      <c r="D83" s="84">
        <v>200000000</v>
      </c>
      <c r="E83" s="85">
        <v>200</v>
      </c>
      <c r="F83" s="129">
        <f t="shared" si="6"/>
        <v>2100</v>
      </c>
      <c r="G83" s="105">
        <f t="shared" si="6"/>
        <v>1000</v>
      </c>
      <c r="H83" s="129">
        <f t="shared" si="6"/>
        <v>421.06700000000001</v>
      </c>
      <c r="I83" s="105">
        <f t="shared" si="6"/>
        <v>400</v>
      </c>
    </row>
    <row r="84" spans="1:9" s="8" customFormat="1" ht="25.5" x14ac:dyDescent="0.2">
      <c r="A84" s="73"/>
      <c r="B84" s="42" t="s">
        <v>35</v>
      </c>
      <c r="C84" s="83">
        <v>605</v>
      </c>
      <c r="D84" s="84">
        <v>200000000</v>
      </c>
      <c r="E84" s="85">
        <v>240</v>
      </c>
      <c r="F84" s="129">
        <v>2100</v>
      </c>
      <c r="G84" s="105">
        <v>1000</v>
      </c>
      <c r="H84" s="129">
        <v>421.06700000000001</v>
      </c>
      <c r="I84" s="105">
        <v>400</v>
      </c>
    </row>
    <row r="85" spans="1:9" x14ac:dyDescent="0.2">
      <c r="A85" s="73">
        <v>0</v>
      </c>
      <c r="B85" s="80" t="s">
        <v>99</v>
      </c>
      <c r="C85" s="81">
        <v>707</v>
      </c>
      <c r="D85" s="82">
        <v>0</v>
      </c>
      <c r="E85" s="110">
        <v>0</v>
      </c>
      <c r="F85" s="128">
        <f t="shared" ref="F85:I87" si="7">F86</f>
        <v>2468.8119999999999</v>
      </c>
      <c r="G85" s="31">
        <f t="shared" si="7"/>
        <v>204.45500000000001</v>
      </c>
      <c r="H85" s="128">
        <f t="shared" si="7"/>
        <v>1153.221</v>
      </c>
      <c r="I85" s="31">
        <f t="shared" si="7"/>
        <v>204.45500000000001</v>
      </c>
    </row>
    <row r="86" spans="1:9" ht="25.5" x14ac:dyDescent="0.2">
      <c r="A86" s="73">
        <v>0</v>
      </c>
      <c r="B86" s="42" t="s">
        <v>156</v>
      </c>
      <c r="C86" s="83">
        <v>707</v>
      </c>
      <c r="D86" s="84" t="s">
        <v>19</v>
      </c>
      <c r="E86" s="85">
        <v>0</v>
      </c>
      <c r="F86" s="129">
        <f t="shared" si="7"/>
        <v>2468.8119999999999</v>
      </c>
      <c r="G86" s="105">
        <f t="shared" si="7"/>
        <v>204.45500000000001</v>
      </c>
      <c r="H86" s="129">
        <f t="shared" si="7"/>
        <v>1153.221</v>
      </c>
      <c r="I86" s="105">
        <f t="shared" si="7"/>
        <v>204.45500000000001</v>
      </c>
    </row>
    <row r="87" spans="1:9" ht="25.5" x14ac:dyDescent="0.2">
      <c r="A87" s="73">
        <v>0</v>
      </c>
      <c r="B87" s="42" t="s">
        <v>54</v>
      </c>
      <c r="C87" s="83">
        <v>707</v>
      </c>
      <c r="D87" s="84" t="s">
        <v>19</v>
      </c>
      <c r="E87" s="85">
        <v>600</v>
      </c>
      <c r="F87" s="129">
        <f t="shared" si="7"/>
        <v>2468.8119999999999</v>
      </c>
      <c r="G87" s="105">
        <f t="shared" si="7"/>
        <v>204.45500000000001</v>
      </c>
      <c r="H87" s="129">
        <f t="shared" si="7"/>
        <v>1153.221</v>
      </c>
      <c r="I87" s="105">
        <f t="shared" si="7"/>
        <v>204.45500000000001</v>
      </c>
    </row>
    <row r="88" spans="1:9" x14ac:dyDescent="0.2">
      <c r="A88" s="73">
        <v>0</v>
      </c>
      <c r="B88" s="42" t="s">
        <v>55</v>
      </c>
      <c r="C88" s="83">
        <v>707</v>
      </c>
      <c r="D88" s="84" t="s">
        <v>19</v>
      </c>
      <c r="E88" s="85">
        <v>620</v>
      </c>
      <c r="F88" s="129">
        <v>2468.8119999999999</v>
      </c>
      <c r="G88" s="105">
        <v>204.45500000000001</v>
      </c>
      <c r="H88" s="129">
        <v>1153.221</v>
      </c>
      <c r="I88" s="105">
        <v>204.45500000000001</v>
      </c>
    </row>
    <row r="89" spans="1:9" x14ac:dyDescent="0.2">
      <c r="A89" s="73">
        <v>0</v>
      </c>
      <c r="B89" s="80" t="s">
        <v>65</v>
      </c>
      <c r="C89" s="81">
        <v>801</v>
      </c>
      <c r="D89" s="82">
        <v>0</v>
      </c>
      <c r="E89" s="110">
        <v>0</v>
      </c>
      <c r="F89" s="128">
        <f>F90+F93</f>
        <v>41348.971999999994</v>
      </c>
      <c r="G89" s="31">
        <f>G90+G93</f>
        <v>189.99</v>
      </c>
      <c r="H89" s="128">
        <f>H90+H93</f>
        <v>32099.637999999999</v>
      </c>
      <c r="I89" s="31">
        <f>I90+I93</f>
        <v>189.99</v>
      </c>
    </row>
    <row r="90" spans="1:9" ht="25.5" x14ac:dyDescent="0.2">
      <c r="A90" s="73">
        <v>0</v>
      </c>
      <c r="B90" s="42" t="s">
        <v>156</v>
      </c>
      <c r="C90" s="83">
        <v>801</v>
      </c>
      <c r="D90" s="84" t="s">
        <v>19</v>
      </c>
      <c r="E90" s="85">
        <v>0</v>
      </c>
      <c r="F90" s="129">
        <f t="shared" ref="F90:I91" si="8">F91</f>
        <v>38689.574999999997</v>
      </c>
      <c r="G90" s="105">
        <f t="shared" si="8"/>
        <v>189.99</v>
      </c>
      <c r="H90" s="129">
        <f t="shared" si="8"/>
        <v>30102.933000000001</v>
      </c>
      <c r="I90" s="105">
        <f t="shared" si="8"/>
        <v>189.99</v>
      </c>
    </row>
    <row r="91" spans="1:9" ht="25.5" x14ac:dyDescent="0.2">
      <c r="A91" s="73">
        <v>0</v>
      </c>
      <c r="B91" s="42" t="s">
        <v>54</v>
      </c>
      <c r="C91" s="83">
        <v>801</v>
      </c>
      <c r="D91" s="84" t="s">
        <v>19</v>
      </c>
      <c r="E91" s="85">
        <v>600</v>
      </c>
      <c r="F91" s="129">
        <f t="shared" si="8"/>
        <v>38689.574999999997</v>
      </c>
      <c r="G91" s="105">
        <f t="shared" si="8"/>
        <v>189.99</v>
      </c>
      <c r="H91" s="129">
        <f t="shared" si="8"/>
        <v>30102.933000000001</v>
      </c>
      <c r="I91" s="105">
        <f t="shared" si="8"/>
        <v>189.99</v>
      </c>
    </row>
    <row r="92" spans="1:9" s="13" customFormat="1" x14ac:dyDescent="0.2">
      <c r="A92" s="73">
        <v>0</v>
      </c>
      <c r="B92" s="42" t="s">
        <v>55</v>
      </c>
      <c r="C92" s="83">
        <v>801</v>
      </c>
      <c r="D92" s="84" t="s">
        <v>19</v>
      </c>
      <c r="E92" s="85">
        <v>620</v>
      </c>
      <c r="F92" s="129">
        <v>38689.574999999997</v>
      </c>
      <c r="G92" s="105">
        <v>189.99</v>
      </c>
      <c r="H92" s="129">
        <v>30102.933000000001</v>
      </c>
      <c r="I92" s="105">
        <v>189.99</v>
      </c>
    </row>
    <row r="93" spans="1:9" s="13" customFormat="1" ht="38.25" x14ac:dyDescent="0.2">
      <c r="A93" s="73"/>
      <c r="B93" s="42" t="s">
        <v>171</v>
      </c>
      <c r="C93" s="83">
        <v>801</v>
      </c>
      <c r="D93" s="84">
        <v>4800000000</v>
      </c>
      <c r="E93" s="85">
        <v>0</v>
      </c>
      <c r="F93" s="129">
        <f>F94</f>
        <v>2659.3969999999999</v>
      </c>
      <c r="G93" s="105"/>
      <c r="H93" s="129">
        <f>H94</f>
        <v>1996.7049999999999</v>
      </c>
      <c r="I93" s="105"/>
    </row>
    <row r="94" spans="1:9" s="13" customFormat="1" ht="25.5" x14ac:dyDescent="0.2">
      <c r="A94" s="73"/>
      <c r="B94" s="42" t="s">
        <v>54</v>
      </c>
      <c r="C94" s="83">
        <v>801</v>
      </c>
      <c r="D94" s="84">
        <v>4800000000</v>
      </c>
      <c r="E94" s="85">
        <v>600</v>
      </c>
      <c r="F94" s="129">
        <f>F95</f>
        <v>2659.3969999999999</v>
      </c>
      <c r="G94" s="105"/>
      <c r="H94" s="129">
        <f>H95</f>
        <v>1996.7049999999999</v>
      </c>
      <c r="I94" s="105"/>
    </row>
    <row r="95" spans="1:9" s="13" customFormat="1" x14ac:dyDescent="0.2">
      <c r="A95" s="73"/>
      <c r="B95" s="42" t="s">
        <v>55</v>
      </c>
      <c r="C95" s="83">
        <v>801</v>
      </c>
      <c r="D95" s="84">
        <v>4800000000</v>
      </c>
      <c r="E95" s="85">
        <v>620</v>
      </c>
      <c r="F95" s="129">
        <v>2659.3969999999999</v>
      </c>
      <c r="G95" s="105"/>
      <c r="H95" s="129">
        <v>1996.7049999999999</v>
      </c>
      <c r="I95" s="105"/>
    </row>
    <row r="96" spans="1:9" s="72" customFormat="1" x14ac:dyDescent="0.2">
      <c r="A96" s="109"/>
      <c r="B96" s="80" t="s">
        <v>67</v>
      </c>
      <c r="C96" s="81">
        <v>1003</v>
      </c>
      <c r="D96" s="82"/>
      <c r="E96" s="110"/>
      <c r="F96" s="128">
        <f>F97+F100</f>
        <v>4379.6679999999997</v>
      </c>
      <c r="G96" s="31">
        <f>G97+G100</f>
        <v>4341.82</v>
      </c>
      <c r="H96" s="128">
        <f>H97+H100</f>
        <v>4379.6679999999997</v>
      </c>
      <c r="I96" s="31">
        <f>I97+I100</f>
        <v>4341.82</v>
      </c>
    </row>
    <row r="97" spans="1:9" s="72" customFormat="1" ht="25.5" x14ac:dyDescent="0.2">
      <c r="A97" s="117"/>
      <c r="B97" s="42" t="s">
        <v>153</v>
      </c>
      <c r="C97" s="83">
        <v>1003</v>
      </c>
      <c r="D97" s="84">
        <v>200000000</v>
      </c>
      <c r="E97" s="85"/>
      <c r="F97" s="129">
        <f t="shared" ref="F97:I98" si="9">F98</f>
        <v>1732.962</v>
      </c>
      <c r="G97" s="105">
        <f t="shared" si="9"/>
        <v>1732.962</v>
      </c>
      <c r="H97" s="129">
        <f t="shared" si="9"/>
        <v>1732.962</v>
      </c>
      <c r="I97" s="105">
        <f t="shared" si="9"/>
        <v>1732.962</v>
      </c>
    </row>
    <row r="98" spans="1:9" s="72" customFormat="1" x14ac:dyDescent="0.2">
      <c r="A98" s="117"/>
      <c r="B98" s="42" t="s">
        <v>69</v>
      </c>
      <c r="C98" s="83">
        <v>1003</v>
      </c>
      <c r="D98" s="84">
        <v>200000000</v>
      </c>
      <c r="E98" s="85">
        <v>300</v>
      </c>
      <c r="F98" s="129">
        <f t="shared" si="9"/>
        <v>1732.962</v>
      </c>
      <c r="G98" s="105">
        <f t="shared" si="9"/>
        <v>1732.962</v>
      </c>
      <c r="H98" s="129">
        <f t="shared" si="9"/>
        <v>1732.962</v>
      </c>
      <c r="I98" s="105">
        <f t="shared" si="9"/>
        <v>1732.962</v>
      </c>
    </row>
    <row r="99" spans="1:9" s="72" customFormat="1" ht="25.5" x14ac:dyDescent="0.2">
      <c r="A99" s="117"/>
      <c r="B99" s="42" t="s">
        <v>70</v>
      </c>
      <c r="C99" s="83">
        <v>1003</v>
      </c>
      <c r="D99" s="84">
        <v>200000000</v>
      </c>
      <c r="E99" s="85">
        <v>320</v>
      </c>
      <c r="F99" s="129">
        <v>1732.962</v>
      </c>
      <c r="G99" s="105">
        <v>1732.962</v>
      </c>
      <c r="H99" s="129">
        <v>1732.962</v>
      </c>
      <c r="I99" s="105">
        <v>1732.962</v>
      </c>
    </row>
    <row r="100" spans="1:9" s="13" customFormat="1" ht="38.25" x14ac:dyDescent="0.2">
      <c r="A100" s="73"/>
      <c r="B100" s="42" t="s">
        <v>179</v>
      </c>
      <c r="C100" s="83">
        <v>1003</v>
      </c>
      <c r="D100" s="84">
        <v>4400000000</v>
      </c>
      <c r="E100" s="85"/>
      <c r="F100" s="129">
        <f t="shared" ref="F100:I101" si="10">F101</f>
        <v>2646.7060000000001</v>
      </c>
      <c r="G100" s="105">
        <f t="shared" si="10"/>
        <v>2608.8580000000002</v>
      </c>
      <c r="H100" s="129">
        <f t="shared" si="10"/>
        <v>2646.7060000000001</v>
      </c>
      <c r="I100" s="105">
        <f t="shared" si="10"/>
        <v>2608.8580000000002</v>
      </c>
    </row>
    <row r="101" spans="1:9" s="13" customFormat="1" x14ac:dyDescent="0.2">
      <c r="A101" s="73"/>
      <c r="B101" s="42" t="s">
        <v>69</v>
      </c>
      <c r="C101" s="83">
        <v>1003</v>
      </c>
      <c r="D101" s="84">
        <v>4400000000</v>
      </c>
      <c r="E101" s="85">
        <v>300</v>
      </c>
      <c r="F101" s="129">
        <f t="shared" si="10"/>
        <v>2646.7060000000001</v>
      </c>
      <c r="G101" s="105">
        <f t="shared" si="10"/>
        <v>2608.8580000000002</v>
      </c>
      <c r="H101" s="129">
        <f t="shared" si="10"/>
        <v>2646.7060000000001</v>
      </c>
      <c r="I101" s="105">
        <f t="shared" si="10"/>
        <v>2608.8580000000002</v>
      </c>
    </row>
    <row r="102" spans="1:9" s="13" customFormat="1" ht="25.5" x14ac:dyDescent="0.2">
      <c r="A102" s="73"/>
      <c r="B102" s="42" t="s">
        <v>70</v>
      </c>
      <c r="C102" s="83">
        <v>1003</v>
      </c>
      <c r="D102" s="84">
        <v>4400000000</v>
      </c>
      <c r="E102" s="85">
        <v>320</v>
      </c>
      <c r="F102" s="129">
        <v>2646.7060000000001</v>
      </c>
      <c r="G102" s="105">
        <v>2608.8580000000002</v>
      </c>
      <c r="H102" s="129">
        <v>2646.7060000000001</v>
      </c>
      <c r="I102" s="105">
        <v>2608.8580000000002</v>
      </c>
    </row>
    <row r="103" spans="1:9" x14ac:dyDescent="0.2">
      <c r="A103" s="73"/>
      <c r="B103" s="80" t="s">
        <v>72</v>
      </c>
      <c r="C103" s="81">
        <v>1004</v>
      </c>
      <c r="D103" s="84"/>
      <c r="E103" s="85"/>
      <c r="F103" s="128">
        <f>F104+F107</f>
        <v>17927.341</v>
      </c>
      <c r="G103" s="31">
        <f>G104+G107</f>
        <v>17614.523000000001</v>
      </c>
      <c r="H103" s="128">
        <f>H104+H107</f>
        <v>15047.341</v>
      </c>
      <c r="I103" s="31">
        <f>I104+I107</f>
        <v>14734.522999999999</v>
      </c>
    </row>
    <row r="104" spans="1:9" ht="25.5" x14ac:dyDescent="0.2">
      <c r="A104" s="73"/>
      <c r="B104" s="42" t="s">
        <v>157</v>
      </c>
      <c r="C104" s="83">
        <v>1004</v>
      </c>
      <c r="D104" s="84" t="s">
        <v>22</v>
      </c>
      <c r="E104" s="85">
        <v>0</v>
      </c>
      <c r="F104" s="129">
        <f>F105</f>
        <v>791.34299999999996</v>
      </c>
      <c r="G104" s="105">
        <f>G105</f>
        <v>478.52499999999998</v>
      </c>
      <c r="H104" s="129">
        <f>H105</f>
        <v>791.34299999999996</v>
      </c>
      <c r="I104" s="105">
        <f>I105</f>
        <v>478.52499999999998</v>
      </c>
    </row>
    <row r="105" spans="1:9" x14ac:dyDescent="0.2">
      <c r="A105" s="73"/>
      <c r="B105" s="42" t="s">
        <v>69</v>
      </c>
      <c r="C105" s="83">
        <v>1004</v>
      </c>
      <c r="D105" s="84" t="s">
        <v>22</v>
      </c>
      <c r="E105" s="85">
        <v>300</v>
      </c>
      <c r="F105" s="129">
        <f t="shared" ref="F105:I105" si="11">F106</f>
        <v>791.34299999999996</v>
      </c>
      <c r="G105" s="105">
        <f t="shared" si="11"/>
        <v>478.52499999999998</v>
      </c>
      <c r="H105" s="129">
        <f t="shared" si="11"/>
        <v>791.34299999999996</v>
      </c>
      <c r="I105" s="105">
        <f t="shared" si="11"/>
        <v>478.52499999999998</v>
      </c>
    </row>
    <row r="106" spans="1:9" ht="25.5" x14ac:dyDescent="0.2">
      <c r="A106" s="73"/>
      <c r="B106" s="42" t="s">
        <v>70</v>
      </c>
      <c r="C106" s="83">
        <v>1004</v>
      </c>
      <c r="D106" s="84" t="s">
        <v>22</v>
      </c>
      <c r="E106" s="85">
        <v>320</v>
      </c>
      <c r="F106" s="129">
        <v>791.34299999999996</v>
      </c>
      <c r="G106" s="105">
        <v>478.52499999999998</v>
      </c>
      <c r="H106" s="129">
        <v>791.34299999999996</v>
      </c>
      <c r="I106" s="105">
        <v>478.52499999999998</v>
      </c>
    </row>
    <row r="107" spans="1:9" ht="25.5" x14ac:dyDescent="0.2">
      <c r="A107" s="73"/>
      <c r="B107" s="42" t="s">
        <v>153</v>
      </c>
      <c r="C107" s="83">
        <v>1004</v>
      </c>
      <c r="D107" s="84">
        <v>200000000</v>
      </c>
      <c r="E107" s="85"/>
      <c r="F107" s="129">
        <f t="shared" ref="F107:I108" si="12">F108</f>
        <v>17135.998</v>
      </c>
      <c r="G107" s="105">
        <f t="shared" si="12"/>
        <v>17135.998</v>
      </c>
      <c r="H107" s="129">
        <f t="shared" si="12"/>
        <v>14255.998</v>
      </c>
      <c r="I107" s="105">
        <f t="shared" si="12"/>
        <v>14255.998</v>
      </c>
    </row>
    <row r="108" spans="1:9" ht="25.5" x14ac:dyDescent="0.2">
      <c r="A108" s="73"/>
      <c r="B108" s="42" t="s">
        <v>74</v>
      </c>
      <c r="C108" s="83" t="s">
        <v>98</v>
      </c>
      <c r="D108" s="84">
        <v>200000000</v>
      </c>
      <c r="E108" s="85">
        <v>400</v>
      </c>
      <c r="F108" s="129">
        <f t="shared" si="12"/>
        <v>17135.998</v>
      </c>
      <c r="G108" s="105">
        <f t="shared" si="12"/>
        <v>17135.998</v>
      </c>
      <c r="H108" s="129">
        <f t="shared" si="12"/>
        <v>14255.998</v>
      </c>
      <c r="I108" s="105">
        <f t="shared" si="12"/>
        <v>14255.998</v>
      </c>
    </row>
    <row r="109" spans="1:9" x14ac:dyDescent="0.2">
      <c r="A109" s="73"/>
      <c r="B109" s="42" t="s">
        <v>108</v>
      </c>
      <c r="C109" s="83" t="s">
        <v>98</v>
      </c>
      <c r="D109" s="84">
        <v>200000000</v>
      </c>
      <c r="E109" s="85">
        <v>410</v>
      </c>
      <c r="F109" s="129">
        <v>17135.998</v>
      </c>
      <c r="G109" s="105">
        <v>17135.998</v>
      </c>
      <c r="H109" s="129">
        <v>14255.998</v>
      </c>
      <c r="I109" s="105">
        <v>14255.998</v>
      </c>
    </row>
    <row r="110" spans="1:9" x14ac:dyDescent="0.2">
      <c r="A110" s="109"/>
      <c r="B110" s="80" t="s">
        <v>126</v>
      </c>
      <c r="C110" s="81">
        <v>1006</v>
      </c>
      <c r="D110" s="82"/>
      <c r="E110" s="110"/>
      <c r="F110" s="128">
        <f t="shared" ref="F110:I112" si="13">F111</f>
        <v>727.98699999999997</v>
      </c>
      <c r="G110" s="31">
        <f t="shared" si="13"/>
        <v>581.96</v>
      </c>
      <c r="H110" s="128">
        <f t="shared" si="13"/>
        <v>146.02699999999999</v>
      </c>
      <c r="I110" s="31">
        <f t="shared" si="13"/>
        <v>0</v>
      </c>
    </row>
    <row r="111" spans="1:9" ht="38.25" x14ac:dyDescent="0.2">
      <c r="A111" s="73"/>
      <c r="B111" s="42" t="s">
        <v>158</v>
      </c>
      <c r="C111" s="83">
        <v>1006</v>
      </c>
      <c r="D111" s="84">
        <v>4300000000</v>
      </c>
      <c r="E111" s="85"/>
      <c r="F111" s="129">
        <f t="shared" si="13"/>
        <v>727.98699999999997</v>
      </c>
      <c r="G111" s="105">
        <f t="shared" si="13"/>
        <v>581.96</v>
      </c>
      <c r="H111" s="129">
        <f t="shared" si="13"/>
        <v>146.02699999999999</v>
      </c>
      <c r="I111" s="105">
        <f t="shared" si="13"/>
        <v>0</v>
      </c>
    </row>
    <row r="112" spans="1:9" ht="25.5" x14ac:dyDescent="0.2">
      <c r="A112" s="73"/>
      <c r="B112" s="42" t="s">
        <v>54</v>
      </c>
      <c r="C112" s="83">
        <v>1006</v>
      </c>
      <c r="D112" s="84">
        <v>4300000000</v>
      </c>
      <c r="E112" s="85">
        <v>600</v>
      </c>
      <c r="F112" s="129">
        <f t="shared" si="13"/>
        <v>727.98699999999997</v>
      </c>
      <c r="G112" s="105">
        <f t="shared" si="13"/>
        <v>581.96</v>
      </c>
      <c r="H112" s="129">
        <f t="shared" si="13"/>
        <v>146.02699999999999</v>
      </c>
      <c r="I112" s="105">
        <f t="shared" si="13"/>
        <v>0</v>
      </c>
    </row>
    <row r="113" spans="1:9" x14ac:dyDescent="0.2">
      <c r="A113" s="73"/>
      <c r="B113" s="42" t="s">
        <v>55</v>
      </c>
      <c r="C113" s="83">
        <v>1006</v>
      </c>
      <c r="D113" s="84">
        <v>4300000000</v>
      </c>
      <c r="E113" s="85">
        <v>620</v>
      </c>
      <c r="F113" s="129">
        <v>727.98699999999997</v>
      </c>
      <c r="G113" s="105">
        <v>581.96</v>
      </c>
      <c r="H113" s="129">
        <v>146.02699999999999</v>
      </c>
      <c r="I113" s="105"/>
    </row>
    <row r="114" spans="1:9" x14ac:dyDescent="0.2">
      <c r="A114" s="73">
        <v>0</v>
      </c>
      <c r="B114" s="80" t="s">
        <v>78</v>
      </c>
      <c r="C114" s="81">
        <v>1101</v>
      </c>
      <c r="D114" s="82"/>
      <c r="E114" s="110">
        <v>0</v>
      </c>
      <c r="F114" s="128">
        <f>F115+F118</f>
        <v>4250.9340000000002</v>
      </c>
      <c r="G114" s="31">
        <f>G115</f>
        <v>0</v>
      </c>
      <c r="H114" s="128">
        <f>H115+H118</f>
        <v>2892.2049999999999</v>
      </c>
      <c r="I114" s="31">
        <f>I115</f>
        <v>0</v>
      </c>
    </row>
    <row r="115" spans="1:9" ht="25.5" x14ac:dyDescent="0.2">
      <c r="A115" s="73">
        <v>0</v>
      </c>
      <c r="B115" s="42" t="s">
        <v>156</v>
      </c>
      <c r="C115" s="83">
        <v>1101</v>
      </c>
      <c r="D115" s="84" t="s">
        <v>19</v>
      </c>
      <c r="E115" s="85">
        <v>0</v>
      </c>
      <c r="F115" s="129">
        <f>F116</f>
        <v>1633.6420000000001</v>
      </c>
      <c r="G115" s="105">
        <f>G116</f>
        <v>0</v>
      </c>
      <c r="H115" s="129">
        <f>H116</f>
        <v>928.31700000000001</v>
      </c>
      <c r="I115" s="105">
        <f>I116</f>
        <v>0</v>
      </c>
    </row>
    <row r="116" spans="1:9" ht="25.5" x14ac:dyDescent="0.2">
      <c r="A116" s="73">
        <v>0</v>
      </c>
      <c r="B116" s="42" t="s">
        <v>54</v>
      </c>
      <c r="C116" s="83">
        <v>1101</v>
      </c>
      <c r="D116" s="84">
        <v>500000000</v>
      </c>
      <c r="E116" s="85">
        <v>600</v>
      </c>
      <c r="F116" s="129">
        <f>F117</f>
        <v>1633.6420000000001</v>
      </c>
      <c r="G116" s="105">
        <v>0</v>
      </c>
      <c r="H116" s="129">
        <f>H117</f>
        <v>928.31700000000001</v>
      </c>
      <c r="I116" s="105">
        <v>0</v>
      </c>
    </row>
    <row r="117" spans="1:9" x14ac:dyDescent="0.2">
      <c r="A117" s="73">
        <v>0</v>
      </c>
      <c r="B117" s="42" t="s">
        <v>55</v>
      </c>
      <c r="C117" s="83">
        <v>1101</v>
      </c>
      <c r="D117" s="84">
        <v>500000000</v>
      </c>
      <c r="E117" s="85">
        <v>620</v>
      </c>
      <c r="F117" s="129">
        <v>1633.6420000000001</v>
      </c>
      <c r="G117" s="105">
        <v>0</v>
      </c>
      <c r="H117" s="129">
        <v>928.31700000000001</v>
      </c>
      <c r="I117" s="105">
        <v>0</v>
      </c>
    </row>
    <row r="118" spans="1:9" ht="25.5" x14ac:dyDescent="0.2">
      <c r="A118" s="73"/>
      <c r="B118" s="42" t="s">
        <v>172</v>
      </c>
      <c r="C118" s="83">
        <v>1101</v>
      </c>
      <c r="D118" s="84">
        <v>4700000000</v>
      </c>
      <c r="E118" s="85"/>
      <c r="F118" s="129">
        <f t="shared" ref="F118:I119" si="14">F119</f>
        <v>2617.2919999999999</v>
      </c>
      <c r="G118" s="105">
        <f t="shared" si="14"/>
        <v>0</v>
      </c>
      <c r="H118" s="129">
        <f t="shared" si="14"/>
        <v>1963.8879999999999</v>
      </c>
      <c r="I118" s="105">
        <f t="shared" si="14"/>
        <v>0</v>
      </c>
    </row>
    <row r="119" spans="1:9" ht="25.5" x14ac:dyDescent="0.2">
      <c r="A119" s="73"/>
      <c r="B119" s="42" t="s">
        <v>54</v>
      </c>
      <c r="C119" s="83">
        <v>1101</v>
      </c>
      <c r="D119" s="84">
        <v>4700000000</v>
      </c>
      <c r="E119" s="85">
        <v>600</v>
      </c>
      <c r="F119" s="129">
        <f t="shared" si="14"/>
        <v>2617.2919999999999</v>
      </c>
      <c r="G119" s="105">
        <f t="shared" si="14"/>
        <v>0</v>
      </c>
      <c r="H119" s="129">
        <f t="shared" si="14"/>
        <v>1963.8879999999999</v>
      </c>
      <c r="I119" s="105">
        <f t="shared" si="14"/>
        <v>0</v>
      </c>
    </row>
    <row r="120" spans="1:9" x14ac:dyDescent="0.2">
      <c r="A120" s="73"/>
      <c r="B120" s="42" t="s">
        <v>55</v>
      </c>
      <c r="C120" s="83">
        <v>1101</v>
      </c>
      <c r="D120" s="84">
        <v>4700000000</v>
      </c>
      <c r="E120" s="85">
        <v>620</v>
      </c>
      <c r="F120" s="129">
        <v>2617.2919999999999</v>
      </c>
      <c r="G120" s="105"/>
      <c r="H120" s="129">
        <v>1963.8879999999999</v>
      </c>
      <c r="I120" s="105"/>
    </row>
    <row r="121" spans="1:9" s="15" customFormat="1" ht="25.5" x14ac:dyDescent="0.2">
      <c r="A121" s="109">
        <v>939</v>
      </c>
      <c r="B121" s="80" t="s">
        <v>143</v>
      </c>
      <c r="C121" s="81"/>
      <c r="D121" s="82"/>
      <c r="E121" s="110">
        <v>0</v>
      </c>
      <c r="F121" s="128">
        <f>F122+F126+F146+F151+F155+F179+F197+F193+F201+F208+F215+F223+F227+F231+F219</f>
        <v>135461.027</v>
      </c>
      <c r="G121" s="128">
        <f>G122+G126+G146+G151+G155+G179+G197+G193+G201+G208+G215+G223+G227+G231+G219</f>
        <v>30330.14</v>
      </c>
      <c r="H121" s="128">
        <f>H122+H126+H146+H151+H155+H179+H197+H193+H201+H208+H215+H223+H227+H231+H219</f>
        <v>92695.75</v>
      </c>
      <c r="I121" s="128">
        <f>I122+I126+I146+I151+I155+I179+I197+I193+I201+I208+I215+I223+I227+I231+I219</f>
        <v>20367.159</v>
      </c>
    </row>
    <row r="122" spans="1:9" ht="25.5" x14ac:dyDescent="0.2">
      <c r="A122" s="73">
        <v>0</v>
      </c>
      <c r="B122" s="80" t="s">
        <v>79</v>
      </c>
      <c r="C122" s="81">
        <v>102</v>
      </c>
      <c r="D122" s="82"/>
      <c r="E122" s="110"/>
      <c r="F122" s="128">
        <f>F123</f>
        <v>3005.4070000000002</v>
      </c>
      <c r="G122" s="128">
        <f t="shared" ref="G122:I122" si="15">G123</f>
        <v>0</v>
      </c>
      <c r="H122" s="128">
        <f t="shared" si="15"/>
        <v>2077.7829999999999</v>
      </c>
      <c r="I122" s="128">
        <f t="shared" si="15"/>
        <v>0</v>
      </c>
    </row>
    <row r="123" spans="1:9" ht="51" x14ac:dyDescent="0.2">
      <c r="A123" s="73">
        <v>0</v>
      </c>
      <c r="B123" s="42" t="s">
        <v>173</v>
      </c>
      <c r="C123" s="83">
        <v>102</v>
      </c>
      <c r="D123" s="84">
        <v>1800000000</v>
      </c>
      <c r="E123" s="85"/>
      <c r="F123" s="129">
        <f>F124</f>
        <v>3005.4070000000002</v>
      </c>
      <c r="G123" s="105">
        <f t="shared" ref="G123:I124" si="16">G124</f>
        <v>0</v>
      </c>
      <c r="H123" s="129">
        <f t="shared" si="16"/>
        <v>2077.7829999999999</v>
      </c>
      <c r="I123" s="105">
        <f t="shared" si="16"/>
        <v>0</v>
      </c>
    </row>
    <row r="124" spans="1:9" ht="51" x14ac:dyDescent="0.2">
      <c r="A124" s="73">
        <v>0</v>
      </c>
      <c r="B124" s="42" t="s">
        <v>32</v>
      </c>
      <c r="C124" s="83">
        <v>102</v>
      </c>
      <c r="D124" s="84">
        <v>1800000000</v>
      </c>
      <c r="E124" s="85">
        <v>100</v>
      </c>
      <c r="F124" s="129">
        <f>F125</f>
        <v>3005.4070000000002</v>
      </c>
      <c r="G124" s="105">
        <f t="shared" si="16"/>
        <v>0</v>
      </c>
      <c r="H124" s="129">
        <f t="shared" si="16"/>
        <v>2077.7829999999999</v>
      </c>
      <c r="I124" s="105">
        <f t="shared" si="16"/>
        <v>0</v>
      </c>
    </row>
    <row r="125" spans="1:9" ht="25.5" x14ac:dyDescent="0.2">
      <c r="A125" s="73">
        <v>0</v>
      </c>
      <c r="B125" s="42" t="s">
        <v>33</v>
      </c>
      <c r="C125" s="83">
        <v>102</v>
      </c>
      <c r="D125" s="84">
        <v>1800000000</v>
      </c>
      <c r="E125" s="85">
        <v>120</v>
      </c>
      <c r="F125" s="129">
        <v>3005.4070000000002</v>
      </c>
      <c r="G125" s="105"/>
      <c r="H125" s="129">
        <v>2077.7829999999999</v>
      </c>
      <c r="I125" s="105"/>
    </row>
    <row r="126" spans="1:9" ht="38.25" x14ac:dyDescent="0.2">
      <c r="A126" s="73">
        <v>0</v>
      </c>
      <c r="B126" s="80" t="s">
        <v>31</v>
      </c>
      <c r="C126" s="81">
        <v>104</v>
      </c>
      <c r="D126" s="82">
        <v>0</v>
      </c>
      <c r="E126" s="110">
        <v>0</v>
      </c>
      <c r="F126" s="128">
        <f>F127+F132+F141</f>
        <v>19689.473999999995</v>
      </c>
      <c r="G126" s="128">
        <f t="shared" ref="G126:I126" si="17">G127+G132+G141</f>
        <v>936.56500000000005</v>
      </c>
      <c r="H126" s="128">
        <f t="shared" si="17"/>
        <v>14572.284</v>
      </c>
      <c r="I126" s="128">
        <f t="shared" si="17"/>
        <v>657.41600000000005</v>
      </c>
    </row>
    <row r="127" spans="1:9" ht="25.5" x14ac:dyDescent="0.2">
      <c r="A127" s="73">
        <v>0</v>
      </c>
      <c r="B127" s="42" t="s">
        <v>165</v>
      </c>
      <c r="C127" s="83">
        <v>104</v>
      </c>
      <c r="D127" s="84" t="s">
        <v>24</v>
      </c>
      <c r="E127" s="85">
        <v>0</v>
      </c>
      <c r="F127" s="129">
        <f>F128+F130</f>
        <v>376.13900000000001</v>
      </c>
      <c r="G127" s="105">
        <f>G128+G130</f>
        <v>376.13900000000001</v>
      </c>
      <c r="H127" s="129">
        <f>H128+H130</f>
        <v>245.22200000000001</v>
      </c>
      <c r="I127" s="105">
        <f>I128+I130</f>
        <v>245.22200000000001</v>
      </c>
    </row>
    <row r="128" spans="1:9" ht="51" x14ac:dyDescent="0.2">
      <c r="A128" s="73">
        <v>0</v>
      </c>
      <c r="B128" s="42" t="s">
        <v>32</v>
      </c>
      <c r="C128" s="83">
        <v>104</v>
      </c>
      <c r="D128" s="84" t="s">
        <v>24</v>
      </c>
      <c r="E128" s="85">
        <v>100</v>
      </c>
      <c r="F128" s="129">
        <f>F129</f>
        <v>285.77699999999999</v>
      </c>
      <c r="G128" s="105">
        <f>G129</f>
        <v>285.77699999999999</v>
      </c>
      <c r="H128" s="129">
        <f>H129</f>
        <v>227.59</v>
      </c>
      <c r="I128" s="105">
        <f>I129</f>
        <v>227.59</v>
      </c>
    </row>
    <row r="129" spans="1:9" ht="25.5" x14ac:dyDescent="0.2">
      <c r="A129" s="73">
        <v>0</v>
      </c>
      <c r="B129" s="42" t="s">
        <v>33</v>
      </c>
      <c r="C129" s="83">
        <v>104</v>
      </c>
      <c r="D129" s="84" t="s">
        <v>24</v>
      </c>
      <c r="E129" s="85">
        <v>120</v>
      </c>
      <c r="F129" s="129">
        <v>285.77699999999999</v>
      </c>
      <c r="G129" s="105">
        <v>285.77699999999999</v>
      </c>
      <c r="H129" s="129">
        <v>227.59</v>
      </c>
      <c r="I129" s="105">
        <v>227.59</v>
      </c>
    </row>
    <row r="130" spans="1:9" ht="25.5" x14ac:dyDescent="0.2">
      <c r="A130" s="73">
        <v>0</v>
      </c>
      <c r="B130" s="42" t="s">
        <v>34</v>
      </c>
      <c r="C130" s="83">
        <v>104</v>
      </c>
      <c r="D130" s="84" t="s">
        <v>24</v>
      </c>
      <c r="E130" s="85">
        <v>200</v>
      </c>
      <c r="F130" s="129">
        <f>F131</f>
        <v>90.361999999999995</v>
      </c>
      <c r="G130" s="105">
        <f>G131</f>
        <v>90.361999999999995</v>
      </c>
      <c r="H130" s="129">
        <f>H131</f>
        <v>17.632000000000001</v>
      </c>
      <c r="I130" s="105">
        <f>I131</f>
        <v>17.632000000000001</v>
      </c>
    </row>
    <row r="131" spans="1:9" ht="25.5" x14ac:dyDescent="0.2">
      <c r="A131" s="73">
        <v>0</v>
      </c>
      <c r="B131" s="42" t="s">
        <v>35</v>
      </c>
      <c r="C131" s="83">
        <v>104</v>
      </c>
      <c r="D131" s="84" t="s">
        <v>24</v>
      </c>
      <c r="E131" s="85">
        <v>240</v>
      </c>
      <c r="F131" s="129">
        <v>90.361999999999995</v>
      </c>
      <c r="G131" s="105">
        <v>90.361999999999995</v>
      </c>
      <c r="H131" s="129">
        <v>17.632000000000001</v>
      </c>
      <c r="I131" s="105">
        <v>17.632000000000001</v>
      </c>
    </row>
    <row r="132" spans="1:9" ht="51" x14ac:dyDescent="0.2">
      <c r="A132" s="73">
        <v>0</v>
      </c>
      <c r="B132" s="42" t="s">
        <v>173</v>
      </c>
      <c r="C132" s="83">
        <v>104</v>
      </c>
      <c r="D132" s="84">
        <v>1800000000</v>
      </c>
      <c r="E132" s="85">
        <v>0</v>
      </c>
      <c r="F132" s="129">
        <f>F133+F135+F139+F137</f>
        <v>18752.908999999996</v>
      </c>
      <c r="G132" s="105">
        <f>G133</f>
        <v>0</v>
      </c>
      <c r="H132" s="129">
        <f>H133+H135+H139+H137</f>
        <v>13914.868</v>
      </c>
      <c r="I132" s="105">
        <f>I133</f>
        <v>0</v>
      </c>
    </row>
    <row r="133" spans="1:9" ht="51" x14ac:dyDescent="0.2">
      <c r="A133" s="73">
        <v>0</v>
      </c>
      <c r="B133" s="42" t="s">
        <v>32</v>
      </c>
      <c r="C133" s="83">
        <v>104</v>
      </c>
      <c r="D133" s="84">
        <v>1800000000</v>
      </c>
      <c r="E133" s="85">
        <v>100</v>
      </c>
      <c r="F133" s="129">
        <f>F134</f>
        <v>16720.938999999998</v>
      </c>
      <c r="G133" s="105">
        <f>G134</f>
        <v>0</v>
      </c>
      <c r="H133" s="129">
        <f>H134</f>
        <v>12532.522000000001</v>
      </c>
      <c r="I133" s="105">
        <f>I134</f>
        <v>0</v>
      </c>
    </row>
    <row r="134" spans="1:9" ht="25.5" x14ac:dyDescent="0.2">
      <c r="A134" s="73">
        <v>0</v>
      </c>
      <c r="B134" s="42" t="s">
        <v>33</v>
      </c>
      <c r="C134" s="83">
        <v>104</v>
      </c>
      <c r="D134" s="84">
        <v>1800000000</v>
      </c>
      <c r="E134" s="85">
        <v>120</v>
      </c>
      <c r="F134" s="129">
        <v>16720.938999999998</v>
      </c>
      <c r="G134" s="105"/>
      <c r="H134" s="129">
        <v>12532.522000000001</v>
      </c>
      <c r="I134" s="105"/>
    </row>
    <row r="135" spans="1:9" ht="25.5" x14ac:dyDescent="0.2">
      <c r="A135" s="73">
        <v>0</v>
      </c>
      <c r="B135" s="42" t="s">
        <v>34</v>
      </c>
      <c r="C135" s="83">
        <v>104</v>
      </c>
      <c r="D135" s="84">
        <v>1800000000</v>
      </c>
      <c r="E135" s="85">
        <v>200</v>
      </c>
      <c r="F135" s="129">
        <f>F136</f>
        <v>1917.5319999999999</v>
      </c>
      <c r="G135" s="105">
        <v>0</v>
      </c>
      <c r="H135" s="129">
        <f>H136</f>
        <v>1311.0060000000001</v>
      </c>
      <c r="I135" s="105">
        <v>0</v>
      </c>
    </row>
    <row r="136" spans="1:9" ht="25.5" x14ac:dyDescent="0.2">
      <c r="A136" s="73">
        <v>0</v>
      </c>
      <c r="B136" s="42" t="s">
        <v>35</v>
      </c>
      <c r="C136" s="83">
        <v>104</v>
      </c>
      <c r="D136" s="84">
        <v>1800000000</v>
      </c>
      <c r="E136" s="85">
        <v>240</v>
      </c>
      <c r="F136" s="129">
        <v>1917.5319999999999</v>
      </c>
      <c r="G136" s="105">
        <v>0</v>
      </c>
      <c r="H136" s="129">
        <v>1311.0060000000001</v>
      </c>
      <c r="I136" s="105">
        <v>0</v>
      </c>
    </row>
    <row r="137" spans="1:9" x14ac:dyDescent="0.2">
      <c r="A137" s="73"/>
      <c r="B137" s="42" t="s">
        <v>69</v>
      </c>
      <c r="C137" s="83">
        <v>104</v>
      </c>
      <c r="D137" s="84">
        <v>1800000000</v>
      </c>
      <c r="E137" s="85">
        <v>300</v>
      </c>
      <c r="F137" s="129">
        <f>F138</f>
        <v>3.266</v>
      </c>
      <c r="G137" s="105"/>
      <c r="H137" s="129">
        <f>H138</f>
        <v>3.266</v>
      </c>
      <c r="I137" s="105"/>
    </row>
    <row r="138" spans="1:9" ht="25.5" x14ac:dyDescent="0.2">
      <c r="A138" s="73"/>
      <c r="B138" s="42" t="s">
        <v>70</v>
      </c>
      <c r="C138" s="83">
        <v>104</v>
      </c>
      <c r="D138" s="84">
        <v>1800000000</v>
      </c>
      <c r="E138" s="85">
        <v>320</v>
      </c>
      <c r="F138" s="129">
        <v>3.266</v>
      </c>
      <c r="G138" s="105"/>
      <c r="H138" s="129">
        <v>3.266</v>
      </c>
      <c r="I138" s="105"/>
    </row>
    <row r="139" spans="1:9" x14ac:dyDescent="0.2">
      <c r="A139" s="73">
        <v>0</v>
      </c>
      <c r="B139" s="42" t="s">
        <v>36</v>
      </c>
      <c r="C139" s="83">
        <v>104</v>
      </c>
      <c r="D139" s="84">
        <v>1800000000</v>
      </c>
      <c r="E139" s="85">
        <v>800</v>
      </c>
      <c r="F139" s="129">
        <f>F140</f>
        <v>111.172</v>
      </c>
      <c r="G139" s="105">
        <v>0</v>
      </c>
      <c r="H139" s="129">
        <f>H140</f>
        <v>68.073999999999998</v>
      </c>
      <c r="I139" s="105">
        <v>0</v>
      </c>
    </row>
    <row r="140" spans="1:9" x14ac:dyDescent="0.2">
      <c r="A140" s="73">
        <v>0</v>
      </c>
      <c r="B140" s="42" t="s">
        <v>37</v>
      </c>
      <c r="C140" s="83">
        <v>104</v>
      </c>
      <c r="D140" s="84">
        <v>1800000000</v>
      </c>
      <c r="E140" s="85">
        <v>850</v>
      </c>
      <c r="F140" s="129">
        <v>111.172</v>
      </c>
      <c r="G140" s="105">
        <v>0</v>
      </c>
      <c r="H140" s="129">
        <v>68.073999999999998</v>
      </c>
      <c r="I140" s="105">
        <v>0</v>
      </c>
    </row>
    <row r="141" spans="1:9" ht="38.25" x14ac:dyDescent="0.2">
      <c r="A141" s="73"/>
      <c r="B141" s="42" t="s">
        <v>166</v>
      </c>
      <c r="C141" s="83">
        <v>104</v>
      </c>
      <c r="D141" s="84">
        <v>1900000000</v>
      </c>
      <c r="E141" s="85"/>
      <c r="F141" s="129">
        <f>F142+F144</f>
        <v>560.42600000000004</v>
      </c>
      <c r="G141" s="105">
        <f>G142+G144</f>
        <v>560.42600000000004</v>
      </c>
      <c r="H141" s="129">
        <f>H142+H144</f>
        <v>412.19400000000002</v>
      </c>
      <c r="I141" s="105">
        <f>I142+I144</f>
        <v>412.19400000000002</v>
      </c>
    </row>
    <row r="142" spans="1:9" ht="51" x14ac:dyDescent="0.2">
      <c r="A142" s="73"/>
      <c r="B142" s="42" t="s">
        <v>32</v>
      </c>
      <c r="C142" s="83">
        <v>104</v>
      </c>
      <c r="D142" s="84">
        <v>1900000000</v>
      </c>
      <c r="E142" s="85">
        <v>100</v>
      </c>
      <c r="F142" s="129">
        <f>F143</f>
        <v>479.291</v>
      </c>
      <c r="G142" s="105">
        <f>G143</f>
        <v>479.291</v>
      </c>
      <c r="H142" s="129">
        <f>H143</f>
        <v>341.38400000000001</v>
      </c>
      <c r="I142" s="105">
        <f>I143</f>
        <v>341.38400000000001</v>
      </c>
    </row>
    <row r="143" spans="1:9" ht="25.5" x14ac:dyDescent="0.2">
      <c r="A143" s="73"/>
      <c r="B143" s="42" t="s">
        <v>33</v>
      </c>
      <c r="C143" s="83">
        <v>104</v>
      </c>
      <c r="D143" s="84">
        <v>1900000000</v>
      </c>
      <c r="E143" s="85">
        <v>120</v>
      </c>
      <c r="F143" s="129">
        <v>479.291</v>
      </c>
      <c r="G143" s="105">
        <v>479.291</v>
      </c>
      <c r="H143" s="129">
        <v>341.38400000000001</v>
      </c>
      <c r="I143" s="105">
        <v>341.38400000000001</v>
      </c>
    </row>
    <row r="144" spans="1:9" ht="25.5" x14ac:dyDescent="0.2">
      <c r="A144" s="73"/>
      <c r="B144" s="42" t="s">
        <v>34</v>
      </c>
      <c r="C144" s="83">
        <v>104</v>
      </c>
      <c r="D144" s="84">
        <v>1900000000</v>
      </c>
      <c r="E144" s="85">
        <v>200</v>
      </c>
      <c r="F144" s="129">
        <f>F145</f>
        <v>81.135000000000005</v>
      </c>
      <c r="G144" s="105">
        <f>G145</f>
        <v>81.135000000000005</v>
      </c>
      <c r="H144" s="129">
        <f>H145</f>
        <v>70.81</v>
      </c>
      <c r="I144" s="105">
        <f>I145</f>
        <v>70.81</v>
      </c>
    </row>
    <row r="145" spans="1:9" ht="25.5" x14ac:dyDescent="0.2">
      <c r="A145" s="73"/>
      <c r="B145" s="42" t="s">
        <v>35</v>
      </c>
      <c r="C145" s="83">
        <v>104</v>
      </c>
      <c r="D145" s="84">
        <v>1900000000</v>
      </c>
      <c r="E145" s="85">
        <v>240</v>
      </c>
      <c r="F145" s="129">
        <v>81.135000000000005</v>
      </c>
      <c r="G145" s="105">
        <v>81.135000000000005</v>
      </c>
      <c r="H145" s="129">
        <v>70.81</v>
      </c>
      <c r="I145" s="105">
        <v>70.81</v>
      </c>
    </row>
    <row r="146" spans="1:9" x14ac:dyDescent="0.2">
      <c r="A146" s="73"/>
      <c r="B146" s="90" t="s">
        <v>137</v>
      </c>
      <c r="C146" s="81">
        <v>105</v>
      </c>
      <c r="D146" s="82"/>
      <c r="E146" s="110"/>
      <c r="F146" s="128">
        <f t="shared" ref="F146:I149" si="18">F147</f>
        <v>1.3720000000000001</v>
      </c>
      <c r="G146" s="31">
        <f t="shared" si="18"/>
        <v>1.3720000000000001</v>
      </c>
      <c r="H146" s="128">
        <f t="shared" si="18"/>
        <v>0</v>
      </c>
      <c r="I146" s="31">
        <f t="shared" si="18"/>
        <v>0</v>
      </c>
    </row>
    <row r="147" spans="1:9" ht="51" x14ac:dyDescent="0.2">
      <c r="A147" s="73"/>
      <c r="B147" s="42" t="s">
        <v>173</v>
      </c>
      <c r="C147" s="83">
        <v>105</v>
      </c>
      <c r="D147" s="84">
        <v>1800000000</v>
      </c>
      <c r="E147" s="85"/>
      <c r="F147" s="129">
        <f>F148</f>
        <v>1.3720000000000001</v>
      </c>
      <c r="G147" s="105">
        <f>G148</f>
        <v>1.3720000000000001</v>
      </c>
      <c r="H147" s="129">
        <f>H148</f>
        <v>0</v>
      </c>
      <c r="I147" s="105">
        <f>I148</f>
        <v>0</v>
      </c>
    </row>
    <row r="148" spans="1:9" ht="63.75" x14ac:dyDescent="0.2">
      <c r="A148" s="73"/>
      <c r="B148" s="91" t="s">
        <v>136</v>
      </c>
      <c r="C148" s="83">
        <v>105</v>
      </c>
      <c r="D148" s="84">
        <v>1800000000</v>
      </c>
      <c r="E148" s="85"/>
      <c r="F148" s="129">
        <f t="shared" si="18"/>
        <v>1.3720000000000001</v>
      </c>
      <c r="G148" s="105">
        <f t="shared" si="18"/>
        <v>1.3720000000000001</v>
      </c>
      <c r="H148" s="129">
        <f t="shared" si="18"/>
        <v>0</v>
      </c>
      <c r="I148" s="105">
        <f t="shared" si="18"/>
        <v>0</v>
      </c>
    </row>
    <row r="149" spans="1:9" ht="25.5" x14ac:dyDescent="0.2">
      <c r="A149" s="73"/>
      <c r="B149" s="91" t="s">
        <v>54</v>
      </c>
      <c r="C149" s="83">
        <v>105</v>
      </c>
      <c r="D149" s="84">
        <v>1800000000</v>
      </c>
      <c r="E149" s="85">
        <v>600</v>
      </c>
      <c r="F149" s="129">
        <f t="shared" si="18"/>
        <v>1.3720000000000001</v>
      </c>
      <c r="G149" s="105">
        <f t="shared" si="18"/>
        <v>1.3720000000000001</v>
      </c>
      <c r="H149" s="129">
        <f t="shared" si="18"/>
        <v>0</v>
      </c>
      <c r="I149" s="105">
        <f t="shared" si="18"/>
        <v>0</v>
      </c>
    </row>
    <row r="150" spans="1:9" x14ac:dyDescent="0.2">
      <c r="A150" s="73"/>
      <c r="B150" s="91" t="s">
        <v>55</v>
      </c>
      <c r="C150" s="83">
        <v>105</v>
      </c>
      <c r="D150" s="84">
        <v>1800000000</v>
      </c>
      <c r="E150" s="85">
        <v>620</v>
      </c>
      <c r="F150" s="129">
        <v>1.3720000000000001</v>
      </c>
      <c r="G150" s="105">
        <v>1.3720000000000001</v>
      </c>
      <c r="H150" s="129"/>
      <c r="I150" s="105"/>
    </row>
    <row r="151" spans="1:9" x14ac:dyDescent="0.2">
      <c r="A151" s="73">
        <v>0</v>
      </c>
      <c r="B151" s="80" t="s">
        <v>80</v>
      </c>
      <c r="C151" s="81">
        <v>111</v>
      </c>
      <c r="D151" s="82">
        <v>0</v>
      </c>
      <c r="E151" s="110">
        <v>0</v>
      </c>
      <c r="F151" s="128">
        <f>F152</f>
        <v>100</v>
      </c>
      <c r="G151" s="31">
        <v>0</v>
      </c>
      <c r="H151" s="128">
        <f>H152</f>
        <v>0</v>
      </c>
      <c r="I151" s="31">
        <v>0</v>
      </c>
    </row>
    <row r="152" spans="1:9" ht="51" x14ac:dyDescent="0.2">
      <c r="A152" s="73">
        <v>0</v>
      </c>
      <c r="B152" s="42" t="s">
        <v>181</v>
      </c>
      <c r="C152" s="83">
        <v>111</v>
      </c>
      <c r="D152" s="84">
        <v>1300000000</v>
      </c>
      <c r="E152" s="85">
        <v>0</v>
      </c>
      <c r="F152" s="129">
        <f>F153</f>
        <v>100</v>
      </c>
      <c r="G152" s="105">
        <v>0</v>
      </c>
      <c r="H152" s="129">
        <f>H153</f>
        <v>0</v>
      </c>
      <c r="I152" s="105">
        <v>0</v>
      </c>
    </row>
    <row r="153" spans="1:9" x14ac:dyDescent="0.2">
      <c r="A153" s="73">
        <v>0</v>
      </c>
      <c r="B153" s="42" t="s">
        <v>36</v>
      </c>
      <c r="C153" s="83">
        <v>111</v>
      </c>
      <c r="D153" s="84">
        <v>1300000000</v>
      </c>
      <c r="E153" s="85">
        <v>800</v>
      </c>
      <c r="F153" s="129">
        <f>F154</f>
        <v>100</v>
      </c>
      <c r="G153" s="105">
        <v>0</v>
      </c>
      <c r="H153" s="129">
        <f>H154</f>
        <v>0</v>
      </c>
      <c r="I153" s="105">
        <v>0</v>
      </c>
    </row>
    <row r="154" spans="1:9" s="13" customFormat="1" x14ac:dyDescent="0.2">
      <c r="A154" s="73"/>
      <c r="B154" s="42" t="s">
        <v>81</v>
      </c>
      <c r="C154" s="83">
        <v>111</v>
      </c>
      <c r="D154" s="84">
        <v>1300000000</v>
      </c>
      <c r="E154" s="85">
        <v>870</v>
      </c>
      <c r="F154" s="129">
        <v>100</v>
      </c>
      <c r="G154" s="105"/>
      <c r="H154" s="129"/>
      <c r="I154" s="105"/>
    </row>
    <row r="155" spans="1:9" x14ac:dyDescent="0.2">
      <c r="A155" s="73">
        <v>0</v>
      </c>
      <c r="B155" s="80" t="s">
        <v>52</v>
      </c>
      <c r="C155" s="81">
        <v>113</v>
      </c>
      <c r="D155" s="82">
        <v>0</v>
      </c>
      <c r="E155" s="110">
        <v>0</v>
      </c>
      <c r="F155" s="128">
        <f>F159+F166+F172+F176+F156</f>
        <v>17624.284</v>
      </c>
      <c r="G155" s="128">
        <f t="shared" ref="G155:I155" si="19">G159+G166+G172+G176+G156</f>
        <v>3960.5639999999999</v>
      </c>
      <c r="H155" s="128">
        <f t="shared" si="19"/>
        <v>12717.652999999998</v>
      </c>
      <c r="I155" s="128">
        <f t="shared" si="19"/>
        <v>2869.0160000000001</v>
      </c>
    </row>
    <row r="156" spans="1:9" s="104" customFormat="1" ht="25.5" x14ac:dyDescent="0.2">
      <c r="A156" s="73"/>
      <c r="B156" s="42" t="s">
        <v>165</v>
      </c>
      <c r="C156" s="83">
        <v>113</v>
      </c>
      <c r="D156" s="84">
        <v>1200000000</v>
      </c>
      <c r="E156" s="85"/>
      <c r="F156" s="129">
        <f>F157</f>
        <v>16.03</v>
      </c>
      <c r="G156" s="105"/>
      <c r="H156" s="129">
        <f>H157</f>
        <v>16.03</v>
      </c>
      <c r="I156" s="105"/>
    </row>
    <row r="157" spans="1:9" s="104" customFormat="1" ht="25.5" x14ac:dyDescent="0.2">
      <c r="A157" s="73"/>
      <c r="B157" s="42" t="s">
        <v>34</v>
      </c>
      <c r="C157" s="83">
        <v>113</v>
      </c>
      <c r="D157" s="84">
        <v>1200000000</v>
      </c>
      <c r="E157" s="85">
        <v>200</v>
      </c>
      <c r="F157" s="129">
        <f>F158</f>
        <v>16.03</v>
      </c>
      <c r="G157" s="105"/>
      <c r="H157" s="129">
        <f>H158</f>
        <v>16.03</v>
      </c>
      <c r="I157" s="105"/>
    </row>
    <row r="158" spans="1:9" s="104" customFormat="1" ht="25.5" x14ac:dyDescent="0.2">
      <c r="A158" s="73"/>
      <c r="B158" s="42" t="s">
        <v>35</v>
      </c>
      <c r="C158" s="83">
        <v>113</v>
      </c>
      <c r="D158" s="84">
        <v>1200000000</v>
      </c>
      <c r="E158" s="85">
        <v>240</v>
      </c>
      <c r="F158" s="129">
        <v>16.03</v>
      </c>
      <c r="G158" s="105"/>
      <c r="H158" s="129">
        <v>16.03</v>
      </c>
      <c r="I158" s="105"/>
    </row>
    <row r="159" spans="1:9" ht="25.5" x14ac:dyDescent="0.2">
      <c r="A159" s="73">
        <v>0</v>
      </c>
      <c r="B159" s="42" t="s">
        <v>159</v>
      </c>
      <c r="C159" s="83">
        <v>113</v>
      </c>
      <c r="D159" s="84" t="s">
        <v>25</v>
      </c>
      <c r="E159" s="85">
        <v>0</v>
      </c>
      <c r="F159" s="129">
        <f>F160+F162+F164</f>
        <v>16605.216</v>
      </c>
      <c r="G159" s="105">
        <f>G160+G162+G164</f>
        <v>3960.5639999999999</v>
      </c>
      <c r="H159" s="129">
        <f>H160+H162+H164</f>
        <v>11790.584999999999</v>
      </c>
      <c r="I159" s="105">
        <f>I160+I162+I164</f>
        <v>2869.0160000000001</v>
      </c>
    </row>
    <row r="160" spans="1:9" ht="51" x14ac:dyDescent="0.2">
      <c r="A160" s="73">
        <v>0</v>
      </c>
      <c r="B160" s="42" t="s">
        <v>32</v>
      </c>
      <c r="C160" s="83">
        <v>113</v>
      </c>
      <c r="D160" s="84" t="s">
        <v>25</v>
      </c>
      <c r="E160" s="85">
        <v>100</v>
      </c>
      <c r="F160" s="129">
        <f>F161</f>
        <v>14549.279</v>
      </c>
      <c r="G160" s="105">
        <f>G161</f>
        <v>3498.6779999999999</v>
      </c>
      <c r="H160" s="129">
        <f>H161</f>
        <v>10381.184999999999</v>
      </c>
      <c r="I160" s="105">
        <f>I161</f>
        <v>2562.4560000000001</v>
      </c>
    </row>
    <row r="161" spans="1:9" x14ac:dyDescent="0.2">
      <c r="A161" s="73">
        <v>0</v>
      </c>
      <c r="B161" s="42" t="s">
        <v>82</v>
      </c>
      <c r="C161" s="83">
        <v>113</v>
      </c>
      <c r="D161" s="84" t="s">
        <v>25</v>
      </c>
      <c r="E161" s="85">
        <v>110</v>
      </c>
      <c r="F161" s="129">
        <v>14549.279</v>
      </c>
      <c r="G161" s="105">
        <v>3498.6779999999999</v>
      </c>
      <c r="H161" s="129">
        <v>10381.184999999999</v>
      </c>
      <c r="I161" s="105">
        <v>2562.4560000000001</v>
      </c>
    </row>
    <row r="162" spans="1:9" ht="25.5" x14ac:dyDescent="0.2">
      <c r="A162" s="73">
        <v>0</v>
      </c>
      <c r="B162" s="42" t="s">
        <v>34</v>
      </c>
      <c r="C162" s="83">
        <v>113</v>
      </c>
      <c r="D162" s="84" t="s">
        <v>25</v>
      </c>
      <c r="E162" s="85">
        <v>200</v>
      </c>
      <c r="F162" s="129">
        <f>F163</f>
        <v>2051.4369999999999</v>
      </c>
      <c r="G162" s="105">
        <f>G163</f>
        <v>461.88600000000002</v>
      </c>
      <c r="H162" s="129">
        <f>H163</f>
        <v>1408.135</v>
      </c>
      <c r="I162" s="105">
        <f>I163</f>
        <v>306.56</v>
      </c>
    </row>
    <row r="163" spans="1:9" ht="25.5" x14ac:dyDescent="0.2">
      <c r="A163" s="73">
        <v>0</v>
      </c>
      <c r="B163" s="42" t="s">
        <v>35</v>
      </c>
      <c r="C163" s="83">
        <v>113</v>
      </c>
      <c r="D163" s="84" t="s">
        <v>25</v>
      </c>
      <c r="E163" s="85">
        <v>240</v>
      </c>
      <c r="F163" s="129">
        <v>2051.4369999999999</v>
      </c>
      <c r="G163" s="105">
        <v>461.88600000000002</v>
      </c>
      <c r="H163" s="129">
        <v>1408.135</v>
      </c>
      <c r="I163" s="105">
        <v>306.56</v>
      </c>
    </row>
    <row r="164" spans="1:9" x14ac:dyDescent="0.2">
      <c r="A164" s="73">
        <v>0</v>
      </c>
      <c r="B164" s="42" t="s">
        <v>36</v>
      </c>
      <c r="C164" s="83">
        <v>113</v>
      </c>
      <c r="D164" s="84" t="s">
        <v>25</v>
      </c>
      <c r="E164" s="85">
        <v>800</v>
      </c>
      <c r="F164" s="129">
        <f>F165</f>
        <v>4.5</v>
      </c>
      <c r="G164" s="105">
        <f>G165</f>
        <v>0</v>
      </c>
      <c r="H164" s="129">
        <f>H165</f>
        <v>1.2649999999999999</v>
      </c>
      <c r="I164" s="105">
        <f>I165</f>
        <v>0</v>
      </c>
    </row>
    <row r="165" spans="1:9" x14ac:dyDescent="0.2">
      <c r="A165" s="73">
        <v>0</v>
      </c>
      <c r="B165" s="42" t="s">
        <v>37</v>
      </c>
      <c r="C165" s="83">
        <v>113</v>
      </c>
      <c r="D165" s="84" t="s">
        <v>25</v>
      </c>
      <c r="E165" s="85">
        <v>850</v>
      </c>
      <c r="F165" s="129">
        <v>4.5</v>
      </c>
      <c r="G165" s="105"/>
      <c r="H165" s="129">
        <v>1.2649999999999999</v>
      </c>
      <c r="I165" s="105"/>
    </row>
    <row r="166" spans="1:9" ht="51" x14ac:dyDescent="0.2">
      <c r="A166" s="73">
        <v>0</v>
      </c>
      <c r="B166" s="42" t="s">
        <v>173</v>
      </c>
      <c r="C166" s="83">
        <v>113</v>
      </c>
      <c r="D166" s="84">
        <v>1800000000</v>
      </c>
      <c r="E166" s="85">
        <v>0</v>
      </c>
      <c r="F166" s="129">
        <f>F167+F169</f>
        <v>749.94299999999998</v>
      </c>
      <c r="G166" s="105">
        <v>0</v>
      </c>
      <c r="H166" s="129">
        <f>H167+H169</f>
        <v>749.94299999999998</v>
      </c>
      <c r="I166" s="105">
        <v>0</v>
      </c>
    </row>
    <row r="167" spans="1:9" ht="25.5" x14ac:dyDescent="0.2">
      <c r="A167" s="73">
        <v>0</v>
      </c>
      <c r="B167" s="42" t="s">
        <v>34</v>
      </c>
      <c r="C167" s="83">
        <v>113</v>
      </c>
      <c r="D167" s="84">
        <v>1800000000</v>
      </c>
      <c r="E167" s="85">
        <v>200</v>
      </c>
      <c r="F167" s="129">
        <f>F168</f>
        <v>499.48399999999998</v>
      </c>
      <c r="G167" s="105">
        <v>0</v>
      </c>
      <c r="H167" s="129">
        <f>H168</f>
        <v>499.48399999999998</v>
      </c>
      <c r="I167" s="105">
        <v>0</v>
      </c>
    </row>
    <row r="168" spans="1:9" ht="25.5" x14ac:dyDescent="0.2">
      <c r="A168" s="73">
        <v>0</v>
      </c>
      <c r="B168" s="42" t="s">
        <v>35</v>
      </c>
      <c r="C168" s="83">
        <v>113</v>
      </c>
      <c r="D168" s="84">
        <v>1800000000</v>
      </c>
      <c r="E168" s="85">
        <v>240</v>
      </c>
      <c r="F168" s="129">
        <v>499.48399999999998</v>
      </c>
      <c r="G168" s="105">
        <v>0</v>
      </c>
      <c r="H168" s="129">
        <v>499.48399999999998</v>
      </c>
      <c r="I168" s="105">
        <v>0</v>
      </c>
    </row>
    <row r="169" spans="1:9" x14ac:dyDescent="0.2">
      <c r="A169" s="73">
        <v>0</v>
      </c>
      <c r="B169" s="42" t="s">
        <v>36</v>
      </c>
      <c r="C169" s="83">
        <v>113</v>
      </c>
      <c r="D169" s="84">
        <v>1800000000</v>
      </c>
      <c r="E169" s="85">
        <v>800</v>
      </c>
      <c r="F169" s="129">
        <f>F170+F171</f>
        <v>250.459</v>
      </c>
      <c r="G169" s="105">
        <v>0</v>
      </c>
      <c r="H169" s="129">
        <f>H170+H171</f>
        <v>250.459</v>
      </c>
      <c r="I169" s="105">
        <v>0</v>
      </c>
    </row>
    <row r="170" spans="1:9" s="13" customFormat="1" x14ac:dyDescent="0.2">
      <c r="A170" s="73"/>
      <c r="B170" s="42" t="s">
        <v>106</v>
      </c>
      <c r="C170" s="83">
        <v>113</v>
      </c>
      <c r="D170" s="84">
        <v>1800000000</v>
      </c>
      <c r="E170" s="85">
        <v>830</v>
      </c>
      <c r="F170" s="129">
        <v>136.21700000000001</v>
      </c>
      <c r="G170" s="105"/>
      <c r="H170" s="129">
        <v>136.21700000000001</v>
      </c>
      <c r="I170" s="105"/>
    </row>
    <row r="171" spans="1:9" x14ac:dyDescent="0.2">
      <c r="A171" s="73">
        <v>0</v>
      </c>
      <c r="B171" s="42" t="s">
        <v>37</v>
      </c>
      <c r="C171" s="83">
        <v>113</v>
      </c>
      <c r="D171" s="84">
        <v>1800000000</v>
      </c>
      <c r="E171" s="85">
        <v>850</v>
      </c>
      <c r="F171" s="129">
        <v>114.242</v>
      </c>
      <c r="G171" s="105">
        <v>0</v>
      </c>
      <c r="H171" s="129">
        <v>114.242</v>
      </c>
      <c r="I171" s="105">
        <v>0</v>
      </c>
    </row>
    <row r="172" spans="1:9" ht="63.75" x14ac:dyDescent="0.2">
      <c r="A172" s="73"/>
      <c r="B172" s="42" t="s">
        <v>174</v>
      </c>
      <c r="C172" s="83">
        <v>113</v>
      </c>
      <c r="D172" s="84">
        <v>4200000000</v>
      </c>
      <c r="E172" s="85"/>
      <c r="F172" s="129">
        <f>F173</f>
        <v>116</v>
      </c>
      <c r="G172" s="105"/>
      <c r="H172" s="129">
        <f>H173</f>
        <v>24</v>
      </c>
      <c r="I172" s="105"/>
    </row>
    <row r="173" spans="1:9" x14ac:dyDescent="0.2">
      <c r="A173" s="73"/>
      <c r="B173" s="42" t="s">
        <v>69</v>
      </c>
      <c r="C173" s="83">
        <v>113</v>
      </c>
      <c r="D173" s="84">
        <v>4200000000</v>
      </c>
      <c r="E173" s="85">
        <v>300</v>
      </c>
      <c r="F173" s="129">
        <f>F174+F175</f>
        <v>116</v>
      </c>
      <c r="G173" s="105"/>
      <c r="H173" s="129">
        <f>H174+H175</f>
        <v>24</v>
      </c>
      <c r="I173" s="105"/>
    </row>
    <row r="174" spans="1:9" x14ac:dyDescent="0.2">
      <c r="A174" s="73"/>
      <c r="B174" s="42" t="s">
        <v>182</v>
      </c>
      <c r="C174" s="83">
        <v>113</v>
      </c>
      <c r="D174" s="84">
        <v>4200000000</v>
      </c>
      <c r="E174" s="85">
        <v>340</v>
      </c>
      <c r="F174" s="129">
        <v>46</v>
      </c>
      <c r="G174" s="105"/>
      <c r="H174" s="129">
        <v>24</v>
      </c>
      <c r="I174" s="105"/>
    </row>
    <row r="175" spans="1:9" x14ac:dyDescent="0.2">
      <c r="A175" s="73"/>
      <c r="B175" s="86" t="s">
        <v>120</v>
      </c>
      <c r="C175" s="83">
        <v>113</v>
      </c>
      <c r="D175" s="84">
        <v>4200000000</v>
      </c>
      <c r="E175" s="85">
        <v>360</v>
      </c>
      <c r="F175" s="129">
        <v>70</v>
      </c>
      <c r="G175" s="105"/>
      <c r="H175" s="129"/>
      <c r="I175" s="105"/>
    </row>
    <row r="176" spans="1:9" ht="38.25" x14ac:dyDescent="0.2">
      <c r="A176" s="73"/>
      <c r="B176" s="42" t="s">
        <v>171</v>
      </c>
      <c r="C176" s="83">
        <v>113</v>
      </c>
      <c r="D176" s="84">
        <v>4800000000</v>
      </c>
      <c r="E176" s="85"/>
      <c r="F176" s="129">
        <f>F177</f>
        <v>137.095</v>
      </c>
      <c r="G176" s="105">
        <v>0</v>
      </c>
      <c r="H176" s="129">
        <f>H177</f>
        <v>137.095</v>
      </c>
      <c r="I176" s="105">
        <v>0</v>
      </c>
    </row>
    <row r="177" spans="1:9" ht="25.5" x14ac:dyDescent="0.2">
      <c r="A177" s="73"/>
      <c r="B177" s="42" t="s">
        <v>34</v>
      </c>
      <c r="C177" s="83">
        <v>113</v>
      </c>
      <c r="D177" s="84">
        <v>4800000000</v>
      </c>
      <c r="E177" s="85">
        <v>200</v>
      </c>
      <c r="F177" s="129">
        <f>F178</f>
        <v>137.095</v>
      </c>
      <c r="G177" s="105">
        <v>0</v>
      </c>
      <c r="H177" s="129">
        <f>H178</f>
        <v>137.095</v>
      </c>
      <c r="I177" s="105">
        <v>0</v>
      </c>
    </row>
    <row r="178" spans="1:9" ht="25.5" x14ac:dyDescent="0.2">
      <c r="A178" s="73"/>
      <c r="B178" s="42" t="s">
        <v>35</v>
      </c>
      <c r="C178" s="83">
        <v>113</v>
      </c>
      <c r="D178" s="84">
        <v>4800000000</v>
      </c>
      <c r="E178" s="85">
        <v>240</v>
      </c>
      <c r="F178" s="129">
        <v>137.095</v>
      </c>
      <c r="G178" s="105"/>
      <c r="H178" s="129">
        <v>137.095</v>
      </c>
      <c r="I178" s="105"/>
    </row>
    <row r="179" spans="1:9" x14ac:dyDescent="0.2">
      <c r="A179" s="73">
        <v>0</v>
      </c>
      <c r="B179" s="80" t="s">
        <v>84</v>
      </c>
      <c r="C179" s="81">
        <v>405</v>
      </c>
      <c r="D179" s="82">
        <v>0</v>
      </c>
      <c r="E179" s="110">
        <v>0</v>
      </c>
      <c r="F179" s="128">
        <f>F180+F190+F187</f>
        <v>13385.035</v>
      </c>
      <c r="G179" s="31">
        <f>G180+G190</f>
        <v>8580.5360000000001</v>
      </c>
      <c r="H179" s="128">
        <f>H180+H190+H187</f>
        <v>9414.6880000000001</v>
      </c>
      <c r="I179" s="31">
        <f>I180+I190</f>
        <v>5797.7820000000002</v>
      </c>
    </row>
    <row r="180" spans="1:9" ht="51" x14ac:dyDescent="0.2">
      <c r="A180" s="73">
        <v>0</v>
      </c>
      <c r="B180" s="42" t="s">
        <v>160</v>
      </c>
      <c r="C180" s="83">
        <v>405</v>
      </c>
      <c r="D180" s="84" t="s">
        <v>26</v>
      </c>
      <c r="E180" s="85">
        <v>0</v>
      </c>
      <c r="F180" s="129">
        <f>F181+F183+F185</f>
        <v>12987.376</v>
      </c>
      <c r="G180" s="105">
        <f>G181+G183+G185</f>
        <v>8580.5360000000001</v>
      </c>
      <c r="H180" s="129">
        <f>H181+H183+H185</f>
        <v>9017.0290000000005</v>
      </c>
      <c r="I180" s="105">
        <f>I181+I183+I185</f>
        <v>5797.7820000000002</v>
      </c>
    </row>
    <row r="181" spans="1:9" ht="51" x14ac:dyDescent="0.2">
      <c r="A181" s="73">
        <v>0</v>
      </c>
      <c r="B181" s="42" t="s">
        <v>32</v>
      </c>
      <c r="C181" s="83">
        <v>405</v>
      </c>
      <c r="D181" s="84" t="s">
        <v>26</v>
      </c>
      <c r="E181" s="85">
        <v>100</v>
      </c>
      <c r="F181" s="129">
        <f>F182</f>
        <v>7339.8459999999995</v>
      </c>
      <c r="G181" s="105">
        <f>G182</f>
        <v>3152.616</v>
      </c>
      <c r="H181" s="129">
        <f>H182</f>
        <v>5444.598</v>
      </c>
      <c r="I181" s="105">
        <f>I182</f>
        <v>2358.6729999999998</v>
      </c>
    </row>
    <row r="182" spans="1:9" ht="25.5" x14ac:dyDescent="0.2">
      <c r="A182" s="73">
        <v>0</v>
      </c>
      <c r="B182" s="42" t="s">
        <v>33</v>
      </c>
      <c r="C182" s="83">
        <v>405</v>
      </c>
      <c r="D182" s="84" t="s">
        <v>26</v>
      </c>
      <c r="E182" s="85">
        <v>120</v>
      </c>
      <c r="F182" s="129">
        <v>7339.8459999999995</v>
      </c>
      <c r="G182" s="105">
        <v>3152.616</v>
      </c>
      <c r="H182" s="129">
        <v>5444.598</v>
      </c>
      <c r="I182" s="105">
        <v>2358.6729999999998</v>
      </c>
    </row>
    <row r="183" spans="1:9" ht="25.5" x14ac:dyDescent="0.2">
      <c r="A183" s="73">
        <v>0</v>
      </c>
      <c r="B183" s="42" t="s">
        <v>34</v>
      </c>
      <c r="C183" s="83">
        <v>405</v>
      </c>
      <c r="D183" s="84" t="s">
        <v>26</v>
      </c>
      <c r="E183" s="85">
        <v>200</v>
      </c>
      <c r="F183" s="129">
        <f>F184</f>
        <v>721.98500000000001</v>
      </c>
      <c r="G183" s="105">
        <f>G184</f>
        <v>502.375</v>
      </c>
      <c r="H183" s="129">
        <f>H184</f>
        <v>592.09100000000001</v>
      </c>
      <c r="I183" s="105">
        <f>I184</f>
        <v>458.76900000000001</v>
      </c>
    </row>
    <row r="184" spans="1:9" ht="25.5" x14ac:dyDescent="0.2">
      <c r="A184" s="73">
        <v>0</v>
      </c>
      <c r="B184" s="42" t="s">
        <v>35</v>
      </c>
      <c r="C184" s="83">
        <v>405</v>
      </c>
      <c r="D184" s="84" t="s">
        <v>26</v>
      </c>
      <c r="E184" s="85">
        <v>240</v>
      </c>
      <c r="F184" s="129">
        <v>721.98500000000001</v>
      </c>
      <c r="G184" s="105">
        <v>502.375</v>
      </c>
      <c r="H184" s="129">
        <v>592.09100000000001</v>
      </c>
      <c r="I184" s="105">
        <v>458.76900000000001</v>
      </c>
    </row>
    <row r="185" spans="1:9" x14ac:dyDescent="0.2">
      <c r="A185" s="73"/>
      <c r="B185" s="42" t="s">
        <v>36</v>
      </c>
      <c r="C185" s="83">
        <v>405</v>
      </c>
      <c r="D185" s="84" t="s">
        <v>26</v>
      </c>
      <c r="E185" s="85">
        <v>800</v>
      </c>
      <c r="F185" s="129">
        <f>F186</f>
        <v>4925.5450000000001</v>
      </c>
      <c r="G185" s="105">
        <f>G186</f>
        <v>4925.5450000000001</v>
      </c>
      <c r="H185" s="129">
        <f>H186</f>
        <v>2980.34</v>
      </c>
      <c r="I185" s="105">
        <f>I186</f>
        <v>2980.34</v>
      </c>
    </row>
    <row r="186" spans="1:9" ht="38.25" x14ac:dyDescent="0.2">
      <c r="A186" s="73"/>
      <c r="B186" s="42" t="s">
        <v>85</v>
      </c>
      <c r="C186" s="83">
        <v>405</v>
      </c>
      <c r="D186" s="84" t="s">
        <v>26</v>
      </c>
      <c r="E186" s="85">
        <v>810</v>
      </c>
      <c r="F186" s="129">
        <v>4925.5450000000001</v>
      </c>
      <c r="G186" s="105">
        <v>4925.5450000000001</v>
      </c>
      <c r="H186" s="129">
        <v>2980.34</v>
      </c>
      <c r="I186" s="105">
        <v>2980.34</v>
      </c>
    </row>
    <row r="187" spans="1:9" ht="51" x14ac:dyDescent="0.2">
      <c r="A187" s="73">
        <v>0</v>
      </c>
      <c r="B187" s="42" t="s">
        <v>122</v>
      </c>
      <c r="C187" s="83">
        <v>405</v>
      </c>
      <c r="D187" s="84">
        <v>1800000000</v>
      </c>
      <c r="E187" s="85">
        <v>0</v>
      </c>
      <c r="F187" s="129">
        <f t="shared" ref="F187:I188" si="20">F188</f>
        <v>192.971</v>
      </c>
      <c r="G187" s="105">
        <f t="shared" si="20"/>
        <v>0</v>
      </c>
      <c r="H187" s="129">
        <f t="shared" si="20"/>
        <v>192.971</v>
      </c>
      <c r="I187" s="105">
        <f t="shared" si="20"/>
        <v>0</v>
      </c>
    </row>
    <row r="188" spans="1:9" ht="51" x14ac:dyDescent="0.2">
      <c r="A188" s="73">
        <v>0</v>
      </c>
      <c r="B188" s="42" t="s">
        <v>32</v>
      </c>
      <c r="C188" s="83">
        <v>405</v>
      </c>
      <c r="D188" s="84">
        <v>1800000000</v>
      </c>
      <c r="E188" s="85">
        <v>100</v>
      </c>
      <c r="F188" s="129">
        <f t="shared" si="20"/>
        <v>192.971</v>
      </c>
      <c r="G188" s="105">
        <f t="shared" si="20"/>
        <v>0</v>
      </c>
      <c r="H188" s="129">
        <f t="shared" si="20"/>
        <v>192.971</v>
      </c>
      <c r="I188" s="105">
        <f t="shared" si="20"/>
        <v>0</v>
      </c>
    </row>
    <row r="189" spans="1:9" ht="25.5" x14ac:dyDescent="0.2">
      <c r="A189" s="73">
        <v>0</v>
      </c>
      <c r="B189" s="42" t="s">
        <v>33</v>
      </c>
      <c r="C189" s="83">
        <v>405</v>
      </c>
      <c r="D189" s="84">
        <v>1800000000</v>
      </c>
      <c r="E189" s="85">
        <v>120</v>
      </c>
      <c r="F189" s="129">
        <v>192.971</v>
      </c>
      <c r="G189" s="105"/>
      <c r="H189" s="129">
        <v>192.971</v>
      </c>
      <c r="I189" s="105"/>
    </row>
    <row r="190" spans="1:9" ht="38.25" x14ac:dyDescent="0.2">
      <c r="A190" s="73"/>
      <c r="B190" s="42" t="s">
        <v>179</v>
      </c>
      <c r="C190" s="83">
        <v>405</v>
      </c>
      <c r="D190" s="84">
        <v>4400000000</v>
      </c>
      <c r="E190" s="85"/>
      <c r="F190" s="129">
        <f>F191</f>
        <v>204.68799999999999</v>
      </c>
      <c r="G190" s="129">
        <f t="shared" ref="G190:I191" si="21">G191</f>
        <v>0</v>
      </c>
      <c r="H190" s="129">
        <f t="shared" si="21"/>
        <v>204.68799999999999</v>
      </c>
      <c r="I190" s="129">
        <f t="shared" si="21"/>
        <v>0</v>
      </c>
    </row>
    <row r="191" spans="1:9" ht="25.5" x14ac:dyDescent="0.2">
      <c r="A191" s="73"/>
      <c r="B191" s="42" t="s">
        <v>107</v>
      </c>
      <c r="C191" s="83">
        <v>405</v>
      </c>
      <c r="D191" s="84">
        <v>4400000000</v>
      </c>
      <c r="E191" s="85">
        <v>400</v>
      </c>
      <c r="F191" s="129">
        <f>F192</f>
        <v>204.68799999999999</v>
      </c>
      <c r="G191" s="129">
        <f t="shared" si="21"/>
        <v>0</v>
      </c>
      <c r="H191" s="129">
        <f t="shared" si="21"/>
        <v>204.68799999999999</v>
      </c>
      <c r="I191" s="129">
        <f t="shared" si="21"/>
        <v>0</v>
      </c>
    </row>
    <row r="192" spans="1:9" x14ac:dyDescent="0.2">
      <c r="A192" s="73"/>
      <c r="B192" s="42" t="s">
        <v>108</v>
      </c>
      <c r="C192" s="83">
        <v>405</v>
      </c>
      <c r="D192" s="84">
        <v>4400000000</v>
      </c>
      <c r="E192" s="85">
        <v>410</v>
      </c>
      <c r="F192" s="129">
        <v>204.68799999999999</v>
      </c>
      <c r="G192" s="105"/>
      <c r="H192" s="129">
        <v>204.68799999999999</v>
      </c>
      <c r="I192" s="105"/>
    </row>
    <row r="193" spans="1:10" x14ac:dyDescent="0.2">
      <c r="A193" s="73">
        <v>0</v>
      </c>
      <c r="B193" s="80" t="s">
        <v>86</v>
      </c>
      <c r="C193" s="81">
        <v>408</v>
      </c>
      <c r="D193" s="82">
        <v>0</v>
      </c>
      <c r="E193" s="110">
        <v>0</v>
      </c>
      <c r="F193" s="128">
        <f>F194</f>
        <v>5280.1779999999999</v>
      </c>
      <c r="G193" s="31">
        <v>0</v>
      </c>
      <c r="H193" s="128">
        <f>H194</f>
        <v>4406.0630000000001</v>
      </c>
      <c r="I193" s="31">
        <v>0</v>
      </c>
    </row>
    <row r="194" spans="1:10" ht="38.25" x14ac:dyDescent="0.2">
      <c r="A194" s="73">
        <v>0</v>
      </c>
      <c r="B194" s="42" t="s">
        <v>161</v>
      </c>
      <c r="C194" s="83">
        <v>408</v>
      </c>
      <c r="D194" s="84" t="s">
        <v>27</v>
      </c>
      <c r="E194" s="85">
        <v>0</v>
      </c>
      <c r="F194" s="129">
        <f>F195</f>
        <v>5280.1779999999999</v>
      </c>
      <c r="G194" s="105">
        <v>0</v>
      </c>
      <c r="H194" s="129">
        <f>H195</f>
        <v>4406.0630000000001</v>
      </c>
      <c r="I194" s="105">
        <v>0</v>
      </c>
    </row>
    <row r="195" spans="1:10" x14ac:dyDescent="0.2">
      <c r="A195" s="73">
        <v>0</v>
      </c>
      <c r="B195" s="42" t="s">
        <v>36</v>
      </c>
      <c r="C195" s="83">
        <v>408</v>
      </c>
      <c r="D195" s="84" t="s">
        <v>27</v>
      </c>
      <c r="E195" s="85">
        <v>800</v>
      </c>
      <c r="F195" s="129">
        <f>F196</f>
        <v>5280.1779999999999</v>
      </c>
      <c r="G195" s="105">
        <v>0</v>
      </c>
      <c r="H195" s="129">
        <f>H196</f>
        <v>4406.0630000000001</v>
      </c>
      <c r="I195" s="105">
        <v>0</v>
      </c>
    </row>
    <row r="196" spans="1:10" ht="38.25" x14ac:dyDescent="0.2">
      <c r="A196" s="73">
        <v>0</v>
      </c>
      <c r="B196" s="42" t="s">
        <v>85</v>
      </c>
      <c r="C196" s="83">
        <v>408</v>
      </c>
      <c r="D196" s="84" t="s">
        <v>27</v>
      </c>
      <c r="E196" s="85">
        <v>810</v>
      </c>
      <c r="F196" s="129">
        <v>5280.1779999999999</v>
      </c>
      <c r="G196" s="105">
        <v>0</v>
      </c>
      <c r="H196" s="129">
        <v>4406.0630000000001</v>
      </c>
      <c r="I196" s="105">
        <v>0</v>
      </c>
    </row>
    <row r="197" spans="1:10" x14ac:dyDescent="0.2">
      <c r="A197" s="73"/>
      <c r="B197" s="80" t="s">
        <v>58</v>
      </c>
      <c r="C197" s="81">
        <v>412</v>
      </c>
      <c r="D197" s="82">
        <v>0</v>
      </c>
      <c r="E197" s="110">
        <v>0</v>
      </c>
      <c r="F197" s="128">
        <f>F198</f>
        <v>45</v>
      </c>
      <c r="G197" s="128">
        <f t="shared" ref="G197:I197" si="22">G198</f>
        <v>0</v>
      </c>
      <c r="H197" s="128">
        <f t="shared" si="22"/>
        <v>0</v>
      </c>
      <c r="I197" s="128">
        <f t="shared" si="22"/>
        <v>0</v>
      </c>
    </row>
    <row r="198" spans="1:10" ht="38.25" x14ac:dyDescent="0.2">
      <c r="A198" s="73"/>
      <c r="B198" s="42" t="s">
        <v>169</v>
      </c>
      <c r="C198" s="83">
        <v>412</v>
      </c>
      <c r="D198" s="84">
        <v>1700000000</v>
      </c>
      <c r="E198" s="85"/>
      <c r="F198" s="129">
        <f>F199</f>
        <v>45</v>
      </c>
      <c r="G198" s="105"/>
      <c r="H198" s="129">
        <f>H199</f>
        <v>0</v>
      </c>
      <c r="I198" s="105"/>
    </row>
    <row r="199" spans="1:10" x14ac:dyDescent="0.2">
      <c r="A199" s="73"/>
      <c r="B199" s="42" t="s">
        <v>36</v>
      </c>
      <c r="C199" s="83">
        <v>412</v>
      </c>
      <c r="D199" s="84">
        <v>1700000000</v>
      </c>
      <c r="E199" s="85">
        <v>800</v>
      </c>
      <c r="F199" s="129">
        <f>F200</f>
        <v>45</v>
      </c>
      <c r="G199" s="105"/>
      <c r="H199" s="129">
        <f>H200</f>
        <v>0</v>
      </c>
      <c r="I199" s="105"/>
    </row>
    <row r="200" spans="1:10" ht="38.25" x14ac:dyDescent="0.2">
      <c r="A200" s="73"/>
      <c r="B200" s="42" t="s">
        <v>85</v>
      </c>
      <c r="C200" s="83">
        <v>412</v>
      </c>
      <c r="D200" s="84">
        <v>1700000000</v>
      </c>
      <c r="E200" s="85">
        <v>810</v>
      </c>
      <c r="F200" s="129">
        <v>45</v>
      </c>
      <c r="G200" s="105"/>
      <c r="H200" s="129"/>
      <c r="I200" s="105"/>
      <c r="J200" s="101"/>
    </row>
    <row r="201" spans="1:10" x14ac:dyDescent="0.2">
      <c r="A201" s="73">
        <v>0</v>
      </c>
      <c r="B201" s="80" t="s">
        <v>87</v>
      </c>
      <c r="C201" s="81">
        <v>701</v>
      </c>
      <c r="D201" s="82">
        <v>0</v>
      </c>
      <c r="E201" s="110">
        <v>0</v>
      </c>
      <c r="F201" s="128">
        <f>F202+F205</f>
        <v>12675.110999999999</v>
      </c>
      <c r="G201" s="128">
        <f t="shared" ref="G201:I201" si="23">G202+G205</f>
        <v>0</v>
      </c>
      <c r="H201" s="128">
        <f t="shared" si="23"/>
        <v>5717.0479999999998</v>
      </c>
      <c r="I201" s="128">
        <f t="shared" si="23"/>
        <v>0</v>
      </c>
    </row>
    <row r="202" spans="1:10" ht="51" x14ac:dyDescent="0.2">
      <c r="A202" s="73">
        <v>0</v>
      </c>
      <c r="B202" s="42" t="s">
        <v>162</v>
      </c>
      <c r="C202" s="83">
        <v>701</v>
      </c>
      <c r="D202" s="84" t="s">
        <v>28</v>
      </c>
      <c r="E202" s="85">
        <v>0</v>
      </c>
      <c r="F202" s="129">
        <f>F203</f>
        <v>12584.236999999999</v>
      </c>
      <c r="G202" s="105">
        <f>G203</f>
        <v>0</v>
      </c>
      <c r="H202" s="129">
        <f>H203</f>
        <v>5697.3729999999996</v>
      </c>
      <c r="I202" s="105">
        <f>I203</f>
        <v>0</v>
      </c>
    </row>
    <row r="203" spans="1:10" ht="25.5" x14ac:dyDescent="0.2">
      <c r="A203" s="73">
        <v>0</v>
      </c>
      <c r="B203" s="42" t="s">
        <v>54</v>
      </c>
      <c r="C203" s="83">
        <v>701</v>
      </c>
      <c r="D203" s="84" t="s">
        <v>28</v>
      </c>
      <c r="E203" s="85">
        <v>600</v>
      </c>
      <c r="F203" s="129">
        <f>F204</f>
        <v>12584.236999999999</v>
      </c>
      <c r="G203" s="105">
        <v>0</v>
      </c>
      <c r="H203" s="129">
        <f>H204</f>
        <v>5697.3729999999996</v>
      </c>
      <c r="I203" s="105">
        <v>0</v>
      </c>
    </row>
    <row r="204" spans="1:10" x14ac:dyDescent="0.2">
      <c r="A204" s="73">
        <v>0</v>
      </c>
      <c r="B204" s="42" t="s">
        <v>55</v>
      </c>
      <c r="C204" s="83">
        <v>701</v>
      </c>
      <c r="D204" s="84" t="s">
        <v>28</v>
      </c>
      <c r="E204" s="85">
        <v>620</v>
      </c>
      <c r="F204" s="129">
        <v>12584.236999999999</v>
      </c>
      <c r="G204" s="105">
        <v>0</v>
      </c>
      <c r="H204" s="129">
        <v>5697.3729999999996</v>
      </c>
      <c r="I204" s="105">
        <v>0</v>
      </c>
    </row>
    <row r="205" spans="1:10" ht="38.25" x14ac:dyDescent="0.2">
      <c r="A205" s="73"/>
      <c r="B205" s="42" t="s">
        <v>175</v>
      </c>
      <c r="C205" s="83">
        <v>701</v>
      </c>
      <c r="D205" s="84">
        <v>4100000000</v>
      </c>
      <c r="E205" s="85"/>
      <c r="F205" s="129">
        <f>F206</f>
        <v>90.873999999999995</v>
      </c>
      <c r="G205" s="105"/>
      <c r="H205" s="129">
        <f>H206</f>
        <v>19.675000000000001</v>
      </c>
      <c r="I205" s="105"/>
    </row>
    <row r="206" spans="1:10" ht="25.5" x14ac:dyDescent="0.2">
      <c r="A206" s="73"/>
      <c r="B206" s="42" t="s">
        <v>54</v>
      </c>
      <c r="C206" s="83">
        <v>701</v>
      </c>
      <c r="D206" s="84">
        <v>4100000000</v>
      </c>
      <c r="E206" s="85">
        <v>600</v>
      </c>
      <c r="F206" s="129">
        <f>F207</f>
        <v>90.873999999999995</v>
      </c>
      <c r="G206" s="105"/>
      <c r="H206" s="129">
        <f>H207</f>
        <v>19.675000000000001</v>
      </c>
      <c r="I206" s="105"/>
    </row>
    <row r="207" spans="1:10" x14ac:dyDescent="0.2">
      <c r="A207" s="73"/>
      <c r="B207" s="42" t="s">
        <v>55</v>
      </c>
      <c r="C207" s="83">
        <v>701</v>
      </c>
      <c r="D207" s="84">
        <v>4100000000</v>
      </c>
      <c r="E207" s="85">
        <v>620</v>
      </c>
      <c r="F207" s="129">
        <v>90.873999999999995</v>
      </c>
      <c r="G207" s="105"/>
      <c r="H207" s="129">
        <v>19.675000000000001</v>
      </c>
      <c r="I207" s="105"/>
    </row>
    <row r="208" spans="1:10" x14ac:dyDescent="0.2">
      <c r="A208" s="73">
        <v>0</v>
      </c>
      <c r="B208" s="80" t="s">
        <v>40</v>
      </c>
      <c r="C208" s="81">
        <v>702</v>
      </c>
      <c r="D208" s="82">
        <v>0</v>
      </c>
      <c r="E208" s="110">
        <v>0</v>
      </c>
      <c r="F208" s="128">
        <f>F209+F212</f>
        <v>40650.487000000001</v>
      </c>
      <c r="G208" s="31">
        <f>G209+G212</f>
        <v>0</v>
      </c>
      <c r="H208" s="128">
        <f>H209+H212</f>
        <v>28288.121999999999</v>
      </c>
      <c r="I208" s="31">
        <f>I209+I212</f>
        <v>0</v>
      </c>
    </row>
    <row r="209" spans="1:10" ht="51" x14ac:dyDescent="0.2">
      <c r="A209" s="73">
        <v>0</v>
      </c>
      <c r="B209" s="42" t="s">
        <v>162</v>
      </c>
      <c r="C209" s="83">
        <v>702</v>
      </c>
      <c r="D209" s="84" t="s">
        <v>28</v>
      </c>
      <c r="E209" s="85">
        <v>0</v>
      </c>
      <c r="F209" s="129">
        <f t="shared" ref="F209:I210" si="24">F210</f>
        <v>40468.739000000001</v>
      </c>
      <c r="G209" s="105">
        <f t="shared" si="24"/>
        <v>0</v>
      </c>
      <c r="H209" s="129">
        <f t="shared" si="24"/>
        <v>28222.09</v>
      </c>
      <c r="I209" s="105">
        <f t="shared" si="24"/>
        <v>0</v>
      </c>
    </row>
    <row r="210" spans="1:10" ht="25.5" x14ac:dyDescent="0.2">
      <c r="A210" s="73">
        <v>0</v>
      </c>
      <c r="B210" s="42" t="s">
        <v>54</v>
      </c>
      <c r="C210" s="83">
        <v>702</v>
      </c>
      <c r="D210" s="84" t="s">
        <v>28</v>
      </c>
      <c r="E210" s="85">
        <v>600</v>
      </c>
      <c r="F210" s="129">
        <f t="shared" si="24"/>
        <v>40468.739000000001</v>
      </c>
      <c r="G210" s="105">
        <f t="shared" si="24"/>
        <v>0</v>
      </c>
      <c r="H210" s="129">
        <f t="shared" si="24"/>
        <v>28222.09</v>
      </c>
      <c r="I210" s="105">
        <f t="shared" si="24"/>
        <v>0</v>
      </c>
    </row>
    <row r="211" spans="1:10" s="13" customFormat="1" x14ac:dyDescent="0.2">
      <c r="A211" s="73">
        <v>0</v>
      </c>
      <c r="B211" s="42" t="s">
        <v>55</v>
      </c>
      <c r="C211" s="83">
        <v>702</v>
      </c>
      <c r="D211" s="84" t="s">
        <v>28</v>
      </c>
      <c r="E211" s="85">
        <v>620</v>
      </c>
      <c r="F211" s="129">
        <v>40468.739000000001</v>
      </c>
      <c r="G211" s="105"/>
      <c r="H211" s="129">
        <v>28222.09</v>
      </c>
      <c r="I211" s="105"/>
      <c r="J211"/>
    </row>
    <row r="212" spans="1:10" ht="38.25" x14ac:dyDescent="0.2">
      <c r="A212" s="73"/>
      <c r="B212" s="42" t="s">
        <v>176</v>
      </c>
      <c r="C212" s="83">
        <v>702</v>
      </c>
      <c r="D212" s="84">
        <v>4100000000</v>
      </c>
      <c r="E212" s="85"/>
      <c r="F212" s="129">
        <f>F213</f>
        <v>181.74799999999999</v>
      </c>
      <c r="G212" s="105"/>
      <c r="H212" s="129">
        <f>H213</f>
        <v>66.031999999999996</v>
      </c>
      <c r="I212" s="105"/>
    </row>
    <row r="213" spans="1:10" ht="25.5" x14ac:dyDescent="0.2">
      <c r="A213" s="73"/>
      <c r="B213" s="42" t="s">
        <v>54</v>
      </c>
      <c r="C213" s="83">
        <v>702</v>
      </c>
      <c r="D213" s="84">
        <v>4100000000</v>
      </c>
      <c r="E213" s="85">
        <v>600</v>
      </c>
      <c r="F213" s="129">
        <f>F214</f>
        <v>181.74799999999999</v>
      </c>
      <c r="G213" s="105"/>
      <c r="H213" s="129">
        <f>H214</f>
        <v>66.031999999999996</v>
      </c>
      <c r="I213" s="105"/>
    </row>
    <row r="214" spans="1:10" x14ac:dyDescent="0.2">
      <c r="A214" s="73"/>
      <c r="B214" s="42" t="s">
        <v>55</v>
      </c>
      <c r="C214" s="83">
        <v>702</v>
      </c>
      <c r="D214" s="84">
        <v>4100000000</v>
      </c>
      <c r="E214" s="85">
        <v>620</v>
      </c>
      <c r="F214" s="129">
        <v>181.74799999999999</v>
      </c>
      <c r="G214" s="105"/>
      <c r="H214" s="129">
        <v>66.031999999999996</v>
      </c>
      <c r="I214" s="105"/>
    </row>
    <row r="215" spans="1:10" x14ac:dyDescent="0.2">
      <c r="A215" s="109"/>
      <c r="B215" s="80" t="s">
        <v>100</v>
      </c>
      <c r="C215" s="81">
        <v>707</v>
      </c>
      <c r="D215" s="82"/>
      <c r="E215" s="110"/>
      <c r="F215" s="128">
        <f t="shared" ref="F215:I217" si="25">F216</f>
        <v>1702.643</v>
      </c>
      <c r="G215" s="31">
        <f t="shared" si="25"/>
        <v>1702.643</v>
      </c>
      <c r="H215" s="128">
        <f t="shared" si="25"/>
        <v>1702.643</v>
      </c>
      <c r="I215" s="31">
        <f t="shared" si="25"/>
        <v>1702.643</v>
      </c>
    </row>
    <row r="216" spans="1:10" ht="51" x14ac:dyDescent="0.2">
      <c r="A216" s="73"/>
      <c r="B216" s="42" t="s">
        <v>162</v>
      </c>
      <c r="C216" s="83">
        <v>707</v>
      </c>
      <c r="D216" s="84">
        <v>600000000</v>
      </c>
      <c r="E216" s="85"/>
      <c r="F216" s="129">
        <f>F217</f>
        <v>1702.643</v>
      </c>
      <c r="G216" s="105">
        <f>G217</f>
        <v>1702.643</v>
      </c>
      <c r="H216" s="129">
        <f>H217</f>
        <v>1702.643</v>
      </c>
      <c r="I216" s="105">
        <f>I217</f>
        <v>1702.643</v>
      </c>
    </row>
    <row r="217" spans="1:10" ht="25.5" x14ac:dyDescent="0.2">
      <c r="A217" s="73"/>
      <c r="B217" s="42" t="s">
        <v>54</v>
      </c>
      <c r="C217" s="83">
        <v>707</v>
      </c>
      <c r="D217" s="84">
        <v>600000000</v>
      </c>
      <c r="E217" s="85">
        <v>600</v>
      </c>
      <c r="F217" s="129">
        <f t="shared" si="25"/>
        <v>1702.643</v>
      </c>
      <c r="G217" s="105">
        <f t="shared" si="25"/>
        <v>1702.643</v>
      </c>
      <c r="H217" s="129">
        <f t="shared" si="25"/>
        <v>1702.643</v>
      </c>
      <c r="I217" s="105">
        <f t="shared" si="25"/>
        <v>1702.643</v>
      </c>
    </row>
    <row r="218" spans="1:10" x14ac:dyDescent="0.2">
      <c r="A218" s="73"/>
      <c r="B218" s="42" t="s">
        <v>55</v>
      </c>
      <c r="C218" s="83">
        <v>707</v>
      </c>
      <c r="D218" s="84">
        <v>600000000</v>
      </c>
      <c r="E218" s="85">
        <v>620</v>
      </c>
      <c r="F218" s="129">
        <v>1702.643</v>
      </c>
      <c r="G218" s="105">
        <v>1702.643</v>
      </c>
      <c r="H218" s="129">
        <v>1702.643</v>
      </c>
      <c r="I218" s="105">
        <v>1702.643</v>
      </c>
    </row>
    <row r="219" spans="1:10" x14ac:dyDescent="0.2">
      <c r="A219" s="109"/>
      <c r="B219" s="80" t="s">
        <v>148</v>
      </c>
      <c r="C219" s="81">
        <v>709</v>
      </c>
      <c r="D219" s="82"/>
      <c r="E219" s="110"/>
      <c r="F219" s="128">
        <f>F220</f>
        <v>9022.9330000000009</v>
      </c>
      <c r="G219" s="31">
        <f>G220</f>
        <v>7407</v>
      </c>
      <c r="H219" s="128">
        <f>H220</f>
        <v>5268.05</v>
      </c>
      <c r="I219" s="31">
        <f>I220</f>
        <v>4404.5969999999998</v>
      </c>
    </row>
    <row r="220" spans="1:10" ht="51" x14ac:dyDescent="0.2">
      <c r="A220" s="73"/>
      <c r="B220" s="42" t="s">
        <v>162</v>
      </c>
      <c r="C220" s="83">
        <v>709</v>
      </c>
      <c r="D220" s="84" t="s">
        <v>28</v>
      </c>
      <c r="E220" s="85"/>
      <c r="F220" s="129">
        <f t="shared" ref="F220:I221" si="26">F221</f>
        <v>9022.9330000000009</v>
      </c>
      <c r="G220" s="105">
        <f t="shared" si="26"/>
        <v>7407</v>
      </c>
      <c r="H220" s="129">
        <f t="shared" si="26"/>
        <v>5268.05</v>
      </c>
      <c r="I220" s="105">
        <f t="shared" si="26"/>
        <v>4404.5969999999998</v>
      </c>
    </row>
    <row r="221" spans="1:10" ht="25.5" x14ac:dyDescent="0.2">
      <c r="A221" s="73"/>
      <c r="B221" s="42" t="s">
        <v>54</v>
      </c>
      <c r="C221" s="83">
        <v>709</v>
      </c>
      <c r="D221" s="84" t="s">
        <v>28</v>
      </c>
      <c r="E221" s="85">
        <v>600</v>
      </c>
      <c r="F221" s="129">
        <f t="shared" si="26"/>
        <v>9022.9330000000009</v>
      </c>
      <c r="G221" s="105">
        <f t="shared" si="26"/>
        <v>7407</v>
      </c>
      <c r="H221" s="129">
        <f t="shared" si="26"/>
        <v>5268.05</v>
      </c>
      <c r="I221" s="105">
        <f t="shared" si="26"/>
        <v>4404.5969999999998</v>
      </c>
    </row>
    <row r="222" spans="1:10" x14ac:dyDescent="0.2">
      <c r="A222" s="73">
        <v>0</v>
      </c>
      <c r="B222" s="42" t="s">
        <v>55</v>
      </c>
      <c r="C222" s="83">
        <v>709</v>
      </c>
      <c r="D222" s="84" t="s">
        <v>28</v>
      </c>
      <c r="E222" s="85">
        <v>620</v>
      </c>
      <c r="F222" s="129">
        <v>9022.9330000000009</v>
      </c>
      <c r="G222" s="105">
        <v>7407</v>
      </c>
      <c r="H222" s="129">
        <v>5268.05</v>
      </c>
      <c r="I222" s="105">
        <v>4404.5969999999998</v>
      </c>
    </row>
    <row r="223" spans="1:10" x14ac:dyDescent="0.2">
      <c r="A223" s="73">
        <v>0</v>
      </c>
      <c r="B223" s="80" t="s">
        <v>89</v>
      </c>
      <c r="C223" s="81">
        <v>1001</v>
      </c>
      <c r="D223" s="82"/>
      <c r="E223" s="110">
        <v>0</v>
      </c>
      <c r="F223" s="128">
        <f>F224</f>
        <v>1759.885</v>
      </c>
      <c r="G223" s="31">
        <v>0</v>
      </c>
      <c r="H223" s="128">
        <f>H224</f>
        <v>1559.5709999999999</v>
      </c>
      <c r="I223" s="31">
        <v>0</v>
      </c>
    </row>
    <row r="224" spans="1:10" ht="51" x14ac:dyDescent="0.2">
      <c r="A224" s="73">
        <v>0</v>
      </c>
      <c r="B224" s="42" t="s">
        <v>173</v>
      </c>
      <c r="C224" s="83">
        <v>1001</v>
      </c>
      <c r="D224" s="84">
        <v>1800000000</v>
      </c>
      <c r="E224" s="85">
        <v>0</v>
      </c>
      <c r="F224" s="129">
        <f>F225</f>
        <v>1759.885</v>
      </c>
      <c r="G224" s="105">
        <v>0</v>
      </c>
      <c r="H224" s="129">
        <f>H225</f>
        <v>1559.5709999999999</v>
      </c>
      <c r="I224" s="105">
        <v>0</v>
      </c>
    </row>
    <row r="225" spans="1:10" x14ac:dyDescent="0.2">
      <c r="A225" s="73">
        <v>0</v>
      </c>
      <c r="B225" s="42" t="s">
        <v>69</v>
      </c>
      <c r="C225" s="83">
        <v>1001</v>
      </c>
      <c r="D225" s="84">
        <v>1800000000</v>
      </c>
      <c r="E225" s="85">
        <v>300</v>
      </c>
      <c r="F225" s="129">
        <f>F226</f>
        <v>1759.885</v>
      </c>
      <c r="G225" s="105">
        <v>0</v>
      </c>
      <c r="H225" s="129">
        <f>H226</f>
        <v>1559.5709999999999</v>
      </c>
      <c r="I225" s="105">
        <v>0</v>
      </c>
    </row>
    <row r="226" spans="1:10" x14ac:dyDescent="0.2">
      <c r="A226" s="73">
        <v>0</v>
      </c>
      <c r="B226" s="42" t="s">
        <v>90</v>
      </c>
      <c r="C226" s="83">
        <v>1001</v>
      </c>
      <c r="D226" s="84">
        <v>1800000000</v>
      </c>
      <c r="E226" s="85">
        <v>310</v>
      </c>
      <c r="F226" s="129">
        <v>1759.885</v>
      </c>
      <c r="G226" s="105">
        <v>0</v>
      </c>
      <c r="H226" s="129">
        <v>1559.5709999999999</v>
      </c>
      <c r="I226" s="105">
        <v>0</v>
      </c>
    </row>
    <row r="227" spans="1:10" x14ac:dyDescent="0.2">
      <c r="A227" s="73">
        <v>0</v>
      </c>
      <c r="B227" s="80" t="s">
        <v>72</v>
      </c>
      <c r="C227" s="81">
        <v>1004</v>
      </c>
      <c r="D227" s="82">
        <v>0</v>
      </c>
      <c r="E227" s="110">
        <v>0</v>
      </c>
      <c r="F227" s="128">
        <f t="shared" ref="F227:I229" si="27">F228</f>
        <v>7741.46</v>
      </c>
      <c r="G227" s="31">
        <f t="shared" si="27"/>
        <v>7741.46</v>
      </c>
      <c r="H227" s="128">
        <f t="shared" si="27"/>
        <v>4935.7049999999999</v>
      </c>
      <c r="I227" s="31">
        <f t="shared" si="27"/>
        <v>4935.7049999999999</v>
      </c>
    </row>
    <row r="228" spans="1:10" ht="25.5" x14ac:dyDescent="0.2">
      <c r="A228" s="73">
        <v>0</v>
      </c>
      <c r="B228" s="42" t="s">
        <v>159</v>
      </c>
      <c r="C228" s="83">
        <v>1004</v>
      </c>
      <c r="D228" s="84" t="s">
        <v>25</v>
      </c>
      <c r="E228" s="85">
        <v>0</v>
      </c>
      <c r="F228" s="129">
        <f t="shared" si="27"/>
        <v>7741.46</v>
      </c>
      <c r="G228" s="105">
        <f t="shared" si="27"/>
        <v>7741.46</v>
      </c>
      <c r="H228" s="129">
        <f t="shared" si="27"/>
        <v>4935.7049999999999</v>
      </c>
      <c r="I228" s="105">
        <f t="shared" si="27"/>
        <v>4935.7049999999999</v>
      </c>
    </row>
    <row r="229" spans="1:10" ht="25.5" x14ac:dyDescent="0.2">
      <c r="A229" s="73">
        <v>0</v>
      </c>
      <c r="B229" s="42" t="s">
        <v>34</v>
      </c>
      <c r="C229" s="83">
        <v>1004</v>
      </c>
      <c r="D229" s="84" t="s">
        <v>25</v>
      </c>
      <c r="E229" s="85">
        <v>200</v>
      </c>
      <c r="F229" s="129">
        <f t="shared" si="27"/>
        <v>7741.46</v>
      </c>
      <c r="G229" s="105">
        <f t="shared" si="27"/>
        <v>7741.46</v>
      </c>
      <c r="H229" s="129">
        <f t="shared" si="27"/>
        <v>4935.7049999999999</v>
      </c>
      <c r="I229" s="105">
        <f t="shared" si="27"/>
        <v>4935.7049999999999</v>
      </c>
    </row>
    <row r="230" spans="1:10" s="13" customFormat="1" ht="25.5" x14ac:dyDescent="0.2">
      <c r="A230" s="73">
        <v>0</v>
      </c>
      <c r="B230" s="42" t="s">
        <v>35</v>
      </c>
      <c r="C230" s="83">
        <v>1004</v>
      </c>
      <c r="D230" s="84" t="s">
        <v>25</v>
      </c>
      <c r="E230" s="85">
        <v>240</v>
      </c>
      <c r="F230" s="129">
        <v>7741.46</v>
      </c>
      <c r="G230" s="105">
        <v>7741.46</v>
      </c>
      <c r="H230" s="129">
        <v>4935.7049999999999</v>
      </c>
      <c r="I230" s="105">
        <v>4935.7049999999999</v>
      </c>
      <c r="J230"/>
    </row>
    <row r="231" spans="1:10" x14ac:dyDescent="0.2">
      <c r="A231" s="73">
        <v>0</v>
      </c>
      <c r="B231" s="80" t="s">
        <v>92</v>
      </c>
      <c r="C231" s="81">
        <v>1202</v>
      </c>
      <c r="D231" s="82">
        <v>0</v>
      </c>
      <c r="E231" s="110">
        <v>0</v>
      </c>
      <c r="F231" s="128">
        <f>F232</f>
        <v>2777.7579999999998</v>
      </c>
      <c r="G231" s="31">
        <f>G232</f>
        <v>0</v>
      </c>
      <c r="H231" s="128">
        <f>H232</f>
        <v>2036.14</v>
      </c>
      <c r="I231" s="31">
        <f>I232</f>
        <v>0</v>
      </c>
      <c r="J231" s="13"/>
    </row>
    <row r="232" spans="1:10" ht="25.5" x14ac:dyDescent="0.2">
      <c r="A232" s="73">
        <v>0</v>
      </c>
      <c r="B232" s="42" t="s">
        <v>163</v>
      </c>
      <c r="C232" s="83">
        <v>1202</v>
      </c>
      <c r="D232" s="84" t="s">
        <v>29</v>
      </c>
      <c r="E232" s="85">
        <v>0</v>
      </c>
      <c r="F232" s="129">
        <f>F233</f>
        <v>2777.7579999999998</v>
      </c>
      <c r="G232" s="105">
        <v>0</v>
      </c>
      <c r="H232" s="129">
        <f>H233</f>
        <v>2036.14</v>
      </c>
      <c r="I232" s="105">
        <v>0</v>
      </c>
    </row>
    <row r="233" spans="1:10" ht="25.5" x14ac:dyDescent="0.2">
      <c r="A233" s="73">
        <v>0</v>
      </c>
      <c r="B233" s="42" t="s">
        <v>54</v>
      </c>
      <c r="C233" s="83">
        <v>1202</v>
      </c>
      <c r="D233" s="84" t="s">
        <v>29</v>
      </c>
      <c r="E233" s="85">
        <v>600</v>
      </c>
      <c r="F233" s="129">
        <f>F234</f>
        <v>2777.7579999999998</v>
      </c>
      <c r="G233" s="105">
        <v>0</v>
      </c>
      <c r="H233" s="129">
        <f>H234</f>
        <v>2036.14</v>
      </c>
      <c r="I233" s="105">
        <v>0</v>
      </c>
    </row>
    <row r="234" spans="1:10" x14ac:dyDescent="0.2">
      <c r="A234" s="73">
        <v>0</v>
      </c>
      <c r="B234" s="42" t="s">
        <v>55</v>
      </c>
      <c r="C234" s="83">
        <v>1202</v>
      </c>
      <c r="D234" s="84" t="s">
        <v>29</v>
      </c>
      <c r="E234" s="85">
        <v>620</v>
      </c>
      <c r="F234" s="129">
        <v>2777.7579999999998</v>
      </c>
      <c r="G234" s="105">
        <v>0</v>
      </c>
      <c r="H234" s="129">
        <v>2036.14</v>
      </c>
      <c r="I234" s="105">
        <v>0</v>
      </c>
    </row>
    <row r="235" spans="1:10" ht="25.5" x14ac:dyDescent="0.2">
      <c r="A235" s="77">
        <v>978</v>
      </c>
      <c r="B235" s="92" t="s">
        <v>149</v>
      </c>
      <c r="C235" s="93"/>
      <c r="D235" s="110"/>
      <c r="E235" s="110"/>
      <c r="F235" s="128">
        <f t="shared" ref="F235:I236" si="28">F236</f>
        <v>1550.6130000000001</v>
      </c>
      <c r="G235" s="31">
        <f t="shared" si="28"/>
        <v>0</v>
      </c>
      <c r="H235" s="128">
        <f t="shared" si="28"/>
        <v>1232.1780000000001</v>
      </c>
      <c r="I235" s="31">
        <f t="shared" si="28"/>
        <v>0</v>
      </c>
    </row>
    <row r="236" spans="1:10" ht="25.5" x14ac:dyDescent="0.2">
      <c r="A236" s="77"/>
      <c r="B236" s="80" t="s">
        <v>38</v>
      </c>
      <c r="C236" s="93">
        <v>106</v>
      </c>
      <c r="D236" s="110"/>
      <c r="E236" s="110"/>
      <c r="F236" s="130">
        <f t="shared" si="28"/>
        <v>1550.6130000000001</v>
      </c>
      <c r="G236" s="114">
        <f t="shared" si="28"/>
        <v>0</v>
      </c>
      <c r="H236" s="130">
        <f t="shared" si="28"/>
        <v>1232.1780000000001</v>
      </c>
      <c r="I236" s="114">
        <f t="shared" si="28"/>
        <v>0</v>
      </c>
    </row>
    <row r="237" spans="1:10" ht="38.25" x14ac:dyDescent="0.2">
      <c r="A237" s="77"/>
      <c r="B237" s="42" t="s">
        <v>164</v>
      </c>
      <c r="C237" s="94">
        <v>106</v>
      </c>
      <c r="D237" s="85">
        <v>4900000000</v>
      </c>
      <c r="E237" s="85"/>
      <c r="F237" s="131">
        <f>F238+F240+F242</f>
        <v>1550.6130000000001</v>
      </c>
      <c r="G237" s="115">
        <f>G238+G240</f>
        <v>0</v>
      </c>
      <c r="H237" s="131">
        <f>H238+H240+H242</f>
        <v>1232.1780000000001</v>
      </c>
      <c r="I237" s="115">
        <f>I238+I240</f>
        <v>0</v>
      </c>
    </row>
    <row r="238" spans="1:10" ht="51" x14ac:dyDescent="0.2">
      <c r="A238" s="77"/>
      <c r="B238" s="42" t="s">
        <v>32</v>
      </c>
      <c r="C238" s="94">
        <v>106</v>
      </c>
      <c r="D238" s="85">
        <v>4900000000</v>
      </c>
      <c r="E238" s="85">
        <v>100</v>
      </c>
      <c r="F238" s="129">
        <f>F239</f>
        <v>1535.6130000000001</v>
      </c>
      <c r="G238" s="115"/>
      <c r="H238" s="129">
        <f>H239</f>
        <v>1217.1780000000001</v>
      </c>
      <c r="I238" s="115"/>
    </row>
    <row r="239" spans="1:10" ht="25.5" x14ac:dyDescent="0.2">
      <c r="A239" s="77"/>
      <c r="B239" s="42" t="s">
        <v>33</v>
      </c>
      <c r="C239" s="94">
        <v>106</v>
      </c>
      <c r="D239" s="85">
        <v>4900000000</v>
      </c>
      <c r="E239" s="85">
        <v>120</v>
      </c>
      <c r="F239" s="129">
        <v>1535.6130000000001</v>
      </c>
      <c r="G239" s="111"/>
      <c r="H239" s="129">
        <v>1217.1780000000001</v>
      </c>
      <c r="I239" s="111"/>
    </row>
    <row r="240" spans="1:10" ht="25.5" x14ac:dyDescent="0.2">
      <c r="A240" s="77"/>
      <c r="B240" s="42" t="s">
        <v>34</v>
      </c>
      <c r="C240" s="94">
        <v>106</v>
      </c>
      <c r="D240" s="85">
        <v>4900000000</v>
      </c>
      <c r="E240" s="85">
        <v>200</v>
      </c>
      <c r="F240" s="129">
        <f>F241</f>
        <v>15</v>
      </c>
      <c r="G240" s="111"/>
      <c r="H240" s="129">
        <f>H241</f>
        <v>15</v>
      </c>
      <c r="I240" s="111"/>
    </row>
    <row r="241" spans="1:9" ht="25.5" x14ac:dyDescent="0.2">
      <c r="A241" s="77"/>
      <c r="B241" s="42" t="s">
        <v>35</v>
      </c>
      <c r="C241" s="94">
        <v>106</v>
      </c>
      <c r="D241" s="85">
        <v>4900000000</v>
      </c>
      <c r="E241" s="85">
        <v>240</v>
      </c>
      <c r="F241" s="129">
        <v>15</v>
      </c>
      <c r="G241" s="111"/>
      <c r="H241" s="129">
        <v>15</v>
      </c>
      <c r="I241" s="111"/>
    </row>
    <row r="242" spans="1:9" ht="63.75" hidden="1" customHeight="1" x14ac:dyDescent="0.2">
      <c r="A242" s="97"/>
      <c r="B242" s="42" t="s">
        <v>36</v>
      </c>
      <c r="C242" s="94">
        <v>106</v>
      </c>
      <c r="D242" s="85">
        <v>4900000000</v>
      </c>
      <c r="E242" s="98">
        <v>800</v>
      </c>
      <c r="F242" s="129">
        <f>F243</f>
        <v>0</v>
      </c>
      <c r="G242" s="111"/>
      <c r="H242" s="129">
        <f>H243</f>
        <v>0</v>
      </c>
      <c r="I242" s="111"/>
    </row>
    <row r="243" spans="1:9" ht="63.75" hidden="1" customHeight="1" x14ac:dyDescent="0.2">
      <c r="A243" s="97"/>
      <c r="B243" s="42" t="s">
        <v>37</v>
      </c>
      <c r="C243" s="94">
        <v>106</v>
      </c>
      <c r="D243" s="85">
        <v>4900000000</v>
      </c>
      <c r="E243" s="98">
        <v>850</v>
      </c>
      <c r="F243" s="129"/>
      <c r="G243" s="111"/>
      <c r="H243" s="129"/>
      <c r="I243" s="111"/>
    </row>
    <row r="244" spans="1:9" ht="12.75" customHeight="1" x14ac:dyDescent="0.2">
      <c r="A244" s="162" t="s">
        <v>6</v>
      </c>
      <c r="B244" s="163"/>
      <c r="C244" s="163"/>
      <c r="D244" s="163"/>
      <c r="E244" s="164"/>
      <c r="F244" s="130">
        <f>F12+F50+F121+F235</f>
        <v>324083.15899999999</v>
      </c>
      <c r="G244" s="114">
        <f>G12+G50+G121+G236</f>
        <v>54671.042000000001</v>
      </c>
      <c r="H244" s="130">
        <f>H12+H50+H121+H235</f>
        <v>225196.98800000001</v>
      </c>
      <c r="I244" s="114">
        <f>I12+I50+I121+I236</f>
        <v>40646.100999999995</v>
      </c>
    </row>
    <row r="245" spans="1:9" hidden="1" x14ac:dyDescent="0.2">
      <c r="A245" s="73">
        <v>0</v>
      </c>
      <c r="B245" s="42" t="s">
        <v>93</v>
      </c>
      <c r="C245" s="83">
        <v>0</v>
      </c>
      <c r="D245" s="84">
        <v>0</v>
      </c>
      <c r="E245" s="85">
        <v>0</v>
      </c>
      <c r="F245" s="129">
        <v>0</v>
      </c>
      <c r="G245" s="105">
        <v>0</v>
      </c>
    </row>
    <row r="246" spans="1:9" hidden="1" x14ac:dyDescent="0.2">
      <c r="A246" s="73">
        <v>0</v>
      </c>
      <c r="B246" s="42" t="s">
        <v>93</v>
      </c>
      <c r="C246" s="83">
        <v>0</v>
      </c>
      <c r="D246" s="84">
        <v>0</v>
      </c>
      <c r="E246" s="85">
        <v>0</v>
      </c>
      <c r="F246" s="129">
        <v>0</v>
      </c>
      <c r="G246" s="105">
        <v>0</v>
      </c>
    </row>
    <row r="247" spans="1:9" hidden="1" x14ac:dyDescent="0.2">
      <c r="A247" s="73">
        <v>0</v>
      </c>
      <c r="B247" s="42" t="s">
        <v>93</v>
      </c>
      <c r="C247" s="83">
        <v>0</v>
      </c>
      <c r="D247" s="84">
        <v>0</v>
      </c>
      <c r="E247" s="85">
        <v>0</v>
      </c>
      <c r="F247" s="129">
        <v>0</v>
      </c>
      <c r="G247" s="105">
        <v>0</v>
      </c>
    </row>
    <row r="248" spans="1:9" hidden="1" x14ac:dyDescent="0.2">
      <c r="A248" s="73">
        <v>0</v>
      </c>
      <c r="B248" s="42" t="s">
        <v>93</v>
      </c>
      <c r="C248" s="83">
        <v>0</v>
      </c>
      <c r="D248" s="84">
        <v>0</v>
      </c>
      <c r="E248" s="85">
        <v>0</v>
      </c>
      <c r="F248" s="129">
        <v>0</v>
      </c>
      <c r="G248" s="105">
        <v>0</v>
      </c>
    </row>
    <row r="249" spans="1:9" hidden="1" x14ac:dyDescent="0.2">
      <c r="A249" s="73">
        <v>0</v>
      </c>
      <c r="B249" s="42" t="s">
        <v>93</v>
      </c>
      <c r="C249" s="83">
        <v>0</v>
      </c>
      <c r="D249" s="84">
        <v>0</v>
      </c>
      <c r="E249" s="85">
        <v>0</v>
      </c>
      <c r="F249" s="129">
        <v>0</v>
      </c>
      <c r="G249" s="105">
        <v>0</v>
      </c>
    </row>
    <row r="250" spans="1:9" hidden="1" x14ac:dyDescent="0.2">
      <c r="A250" s="73">
        <v>0</v>
      </c>
      <c r="B250" s="42" t="s">
        <v>93</v>
      </c>
      <c r="C250" s="83">
        <v>0</v>
      </c>
      <c r="D250" s="84">
        <v>0</v>
      </c>
      <c r="E250" s="85">
        <v>0</v>
      </c>
      <c r="F250" s="129">
        <v>0</v>
      </c>
      <c r="G250" s="105">
        <v>0</v>
      </c>
    </row>
    <row r="251" spans="1:9" hidden="1" x14ac:dyDescent="0.2">
      <c r="A251" s="73">
        <v>0</v>
      </c>
      <c r="B251" s="42" t="s">
        <v>93</v>
      </c>
      <c r="C251" s="83">
        <v>0</v>
      </c>
      <c r="D251" s="84">
        <v>0</v>
      </c>
      <c r="E251" s="85">
        <v>0</v>
      </c>
      <c r="F251" s="129">
        <v>0</v>
      </c>
      <c r="G251" s="105">
        <v>0</v>
      </c>
    </row>
    <row r="252" spans="1:9" hidden="1" x14ac:dyDescent="0.2">
      <c r="A252" s="73">
        <v>0</v>
      </c>
      <c r="B252" s="42" t="s">
        <v>93</v>
      </c>
      <c r="C252" s="83">
        <v>0</v>
      </c>
      <c r="D252" s="84">
        <v>0</v>
      </c>
      <c r="E252" s="85">
        <v>0</v>
      </c>
      <c r="F252" s="129">
        <v>0</v>
      </c>
      <c r="G252" s="105">
        <v>0</v>
      </c>
    </row>
    <row r="253" spans="1:9" hidden="1" x14ac:dyDescent="0.2">
      <c r="A253" s="73">
        <v>0</v>
      </c>
      <c r="B253" s="42" t="s">
        <v>93</v>
      </c>
      <c r="C253" s="83">
        <v>0</v>
      </c>
      <c r="D253" s="84">
        <v>0</v>
      </c>
      <c r="E253" s="85">
        <v>0</v>
      </c>
      <c r="F253" s="129">
        <v>0</v>
      </c>
      <c r="G253" s="105">
        <v>0</v>
      </c>
    </row>
    <row r="254" spans="1:9" hidden="1" x14ac:dyDescent="0.2">
      <c r="A254" s="73">
        <v>0</v>
      </c>
      <c r="B254" s="42" t="s">
        <v>93</v>
      </c>
      <c r="C254" s="83">
        <v>0</v>
      </c>
      <c r="D254" s="84">
        <v>0</v>
      </c>
      <c r="E254" s="106">
        <v>0</v>
      </c>
      <c r="F254" s="132">
        <v>0</v>
      </c>
      <c r="G254" s="116">
        <v>0</v>
      </c>
    </row>
    <row r="255" spans="1:9" x14ac:dyDescent="0.2">
      <c r="E255" s="107"/>
      <c r="F255" s="3"/>
      <c r="G255" s="122"/>
    </row>
    <row r="256" spans="1:9" x14ac:dyDescent="0.2">
      <c r="E256" s="107"/>
      <c r="F256" s="133"/>
      <c r="G256" s="123"/>
    </row>
    <row r="257" spans="6:7" x14ac:dyDescent="0.2">
      <c r="F257" s="134"/>
      <c r="G257" s="124"/>
    </row>
    <row r="258" spans="6:7" x14ac:dyDescent="0.2">
      <c r="F258" s="134"/>
    </row>
    <row r="259" spans="6:7" x14ac:dyDescent="0.2">
      <c r="F259" s="133"/>
    </row>
    <row r="260" spans="6:7" x14ac:dyDescent="0.2">
      <c r="F260" s="134"/>
      <c r="G260" s="124"/>
    </row>
    <row r="262" spans="6:7" x14ac:dyDescent="0.2">
      <c r="F262" s="134"/>
    </row>
  </sheetData>
  <dataConsolidate link="1"/>
  <mergeCells count="14">
    <mergeCell ref="H8:I9"/>
    <mergeCell ref="A6:G6"/>
    <mergeCell ref="F8:G9"/>
    <mergeCell ref="A244:E244"/>
    <mergeCell ref="A8:A10"/>
    <mergeCell ref="B8:B10"/>
    <mergeCell ref="C8:C10"/>
    <mergeCell ref="D8:D10"/>
    <mergeCell ref="E8:E10"/>
    <mergeCell ref="A4:G4"/>
    <mergeCell ref="A1:I1"/>
    <mergeCell ref="A2:I2"/>
    <mergeCell ref="A3:I3"/>
    <mergeCell ref="A5:I5"/>
  </mergeCells>
  <pageMargins left="0.47244094488188981" right="0.19685039370078741" top="0.59055118110236227" bottom="0.43307086614173229" header="0" footer="0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autoPict="0" r:id="rId5">
            <anchor moveWithCells="1">
              <from>
                <xdr:col>26</xdr:col>
                <xdr:colOff>457200</xdr:colOff>
                <xdr:row>1</xdr:row>
                <xdr:rowOff>38100</xdr:rowOff>
              </from>
              <to>
                <xdr:col>32</xdr:col>
                <xdr:colOff>57150</xdr:colOff>
                <xdr:row>3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J162"/>
  <sheetViews>
    <sheetView showZeros="0" view="pageBreakPreview" topLeftCell="A34" zoomScaleNormal="100" zoomScaleSheetLayoutView="100" workbookViewId="0">
      <selection activeCell="I11" sqref="I11"/>
    </sheetView>
  </sheetViews>
  <sheetFormatPr defaultColWidth="9.140625" defaultRowHeight="12.75" x14ac:dyDescent="0.2"/>
  <cols>
    <col min="1" max="1" width="6.140625" style="38" bestFit="1" customWidth="1"/>
    <col min="2" max="2" width="97.140625" style="69" customWidth="1"/>
    <col min="3" max="3" width="11.140625" style="39" customWidth="1"/>
    <col min="4" max="4" width="12.5703125" style="40" customWidth="1"/>
    <col min="5" max="5" width="13.5703125" style="4" customWidth="1"/>
    <col min="6" max="6" width="12.42578125" style="4" customWidth="1"/>
    <col min="7" max="16384" width="9.140625" style="4"/>
  </cols>
  <sheetData>
    <row r="1" spans="1:8" x14ac:dyDescent="0.2">
      <c r="A1" s="168" t="s">
        <v>190</v>
      </c>
      <c r="B1" s="168"/>
      <c r="C1" s="168"/>
      <c r="D1" s="168"/>
      <c r="E1" s="168"/>
      <c r="F1" s="168"/>
    </row>
    <row r="2" spans="1:8" s="1" customFormat="1" ht="14.25" x14ac:dyDescent="0.2">
      <c r="A2" s="169" t="s">
        <v>188</v>
      </c>
      <c r="B2" s="169"/>
      <c r="C2" s="169"/>
      <c r="D2" s="169"/>
      <c r="E2" s="169"/>
      <c r="F2" s="169"/>
    </row>
    <row r="3" spans="1:8" s="1" customFormat="1" ht="14.25" x14ac:dyDescent="0.2">
      <c r="A3" s="169" t="s">
        <v>189</v>
      </c>
      <c r="B3" s="169"/>
      <c r="C3" s="169"/>
      <c r="D3" s="169"/>
      <c r="E3" s="169"/>
      <c r="F3" s="169"/>
    </row>
    <row r="4" spans="1:8" s="1" customFormat="1" ht="15" x14ac:dyDescent="0.25">
      <c r="A4" s="148"/>
      <c r="B4" s="63"/>
      <c r="C4" s="24"/>
      <c r="D4" s="25"/>
      <c r="E4" s="149"/>
      <c r="F4" s="149"/>
    </row>
    <row r="5" spans="1:8" s="1" customFormat="1" ht="14.25" x14ac:dyDescent="0.2">
      <c r="A5" s="170" t="s">
        <v>191</v>
      </c>
      <c r="B5" s="170"/>
      <c r="C5" s="170"/>
      <c r="D5" s="170"/>
      <c r="E5" s="170"/>
      <c r="F5" s="170"/>
    </row>
    <row r="6" spans="1:8" s="1" customFormat="1" ht="6.75" customHeight="1" x14ac:dyDescent="0.25">
      <c r="A6" s="148"/>
      <c r="B6" s="63"/>
      <c r="C6" s="24"/>
      <c r="D6" s="25"/>
      <c r="E6" s="149"/>
      <c r="F6" s="149"/>
    </row>
    <row r="7" spans="1:8" s="1" customFormat="1" ht="11.25" hidden="1" customHeight="1" x14ac:dyDescent="0.25">
      <c r="A7" s="41" t="s">
        <v>96</v>
      </c>
      <c r="B7" s="64" t="s">
        <v>7</v>
      </c>
      <c r="C7" s="26">
        <v>0</v>
      </c>
      <c r="D7" s="26">
        <v>0</v>
      </c>
      <c r="E7" s="149"/>
      <c r="F7" s="149"/>
    </row>
    <row r="8" spans="1:8" s="1" customFormat="1" ht="28.5" customHeight="1" x14ac:dyDescent="0.25">
      <c r="A8" s="27"/>
      <c r="B8" s="150"/>
      <c r="C8" s="151"/>
      <c r="D8" s="27"/>
      <c r="E8" s="149"/>
      <c r="F8" s="149" t="s">
        <v>185</v>
      </c>
    </row>
    <row r="9" spans="1:8" s="1" customFormat="1" ht="21" customHeight="1" x14ac:dyDescent="0.2">
      <c r="A9" s="177" t="s">
        <v>1</v>
      </c>
      <c r="B9" s="178" t="s">
        <v>138</v>
      </c>
      <c r="C9" s="171" t="s">
        <v>183</v>
      </c>
      <c r="D9" s="172"/>
      <c r="E9" s="171" t="s">
        <v>184</v>
      </c>
      <c r="F9" s="172"/>
    </row>
    <row r="10" spans="1:8" s="2" customFormat="1" ht="6.6" customHeight="1" x14ac:dyDescent="0.2">
      <c r="A10" s="177"/>
      <c r="B10" s="178"/>
      <c r="C10" s="173"/>
      <c r="D10" s="174"/>
      <c r="E10" s="173"/>
      <c r="F10" s="174"/>
    </row>
    <row r="11" spans="1:8" s="1" customFormat="1" ht="132" customHeight="1" x14ac:dyDescent="0.2">
      <c r="A11" s="177"/>
      <c r="B11" s="178"/>
      <c r="C11" s="28" t="s">
        <v>4</v>
      </c>
      <c r="D11" s="28" t="s">
        <v>151</v>
      </c>
      <c r="E11" s="28" t="s">
        <v>4</v>
      </c>
      <c r="F11" s="28" t="s">
        <v>151</v>
      </c>
    </row>
    <row r="12" spans="1:8" s="1" customFormat="1" ht="14.25" hidden="1" customHeight="1" x14ac:dyDescent="0.2">
      <c r="A12" s="41"/>
      <c r="B12" s="65"/>
      <c r="C12" s="28"/>
      <c r="D12" s="28"/>
      <c r="E12" s="28"/>
      <c r="F12" s="28"/>
    </row>
    <row r="13" spans="1:8" customFormat="1" ht="25.5" customHeight="1" x14ac:dyDescent="0.2">
      <c r="A13" s="29" t="s">
        <v>9</v>
      </c>
      <c r="B13" s="66" t="s">
        <v>30</v>
      </c>
      <c r="C13" s="31">
        <f>C14+C15+C16+C17+C24+C25</f>
        <v>88030.817999999999</v>
      </c>
      <c r="D13" s="31">
        <f>D14+D15+D16+D17+D24+D25</f>
        <v>4898.5010000000002</v>
      </c>
      <c r="E13" s="31">
        <f>E14+E15+E16+E17+E24+E25</f>
        <v>63997.847999999991</v>
      </c>
      <c r="F13" s="31">
        <f>F14+F15+F16+F17+F24+F25</f>
        <v>3526.4320000000002</v>
      </c>
    </row>
    <row r="14" spans="1:8" s="1" customFormat="1" ht="16.5" customHeight="1" x14ac:dyDescent="0.2">
      <c r="A14" s="33">
        <v>102</v>
      </c>
      <c r="B14" s="67" t="s">
        <v>79</v>
      </c>
      <c r="C14" s="34">
        <f>'3'!F122</f>
        <v>3005.4070000000002</v>
      </c>
      <c r="D14" s="34">
        <f>'3'!G122</f>
        <v>0</v>
      </c>
      <c r="E14" s="34">
        <f>'3'!H122</f>
        <v>2077.7829999999999</v>
      </c>
      <c r="F14" s="34">
        <f>'3'!I122</f>
        <v>0</v>
      </c>
      <c r="G14" s="45"/>
      <c r="H14" s="45"/>
    </row>
    <row r="15" spans="1:8" s="45" customFormat="1" ht="36.75" customHeight="1" x14ac:dyDescent="0.2">
      <c r="A15" s="33">
        <v>104</v>
      </c>
      <c r="B15" s="67" t="s">
        <v>31</v>
      </c>
      <c r="C15" s="34">
        <f>'3'!F126+'3'!F13</f>
        <v>20467.460999999996</v>
      </c>
      <c r="D15" s="34">
        <f>'3'!G13+'3'!G126</f>
        <v>936.56500000000005</v>
      </c>
      <c r="E15" s="34">
        <f>'3'!H126+'3'!H13</f>
        <v>15102.235000000001</v>
      </c>
      <c r="F15" s="34">
        <f>'3'!I13+'3'!I126</f>
        <v>657.41600000000005</v>
      </c>
      <c r="H15" s="152"/>
    </row>
    <row r="16" spans="1:8" s="45" customFormat="1" x14ac:dyDescent="0.2">
      <c r="A16" s="33">
        <v>105</v>
      </c>
      <c r="B16" s="67" t="s">
        <v>137</v>
      </c>
      <c r="C16" s="34">
        <f>'3'!F146</f>
        <v>1.3720000000000001</v>
      </c>
      <c r="D16" s="34">
        <f>'3'!G146</f>
        <v>1.3720000000000001</v>
      </c>
      <c r="E16" s="34">
        <f>'3'!H146</f>
        <v>0</v>
      </c>
      <c r="F16" s="34">
        <f>'3'!I146</f>
        <v>0</v>
      </c>
    </row>
    <row r="17" spans="1:6" s="45" customFormat="1" ht="25.5" x14ac:dyDescent="0.2">
      <c r="A17" s="33">
        <v>106</v>
      </c>
      <c r="B17" s="67" t="s">
        <v>38</v>
      </c>
      <c r="C17" s="34">
        <f>'3'!F19+'3'!F236</f>
        <v>14978.894999999999</v>
      </c>
      <c r="D17" s="34">
        <f>'3'!G19</f>
        <v>0</v>
      </c>
      <c r="E17" s="34">
        <f>'3'!H19+'3'!H236</f>
        <v>11442.586999999998</v>
      </c>
      <c r="F17" s="34">
        <f>'3'!I19</f>
        <v>0</v>
      </c>
    </row>
    <row r="18" spans="1:6" s="45" customFormat="1" ht="12.75" hidden="1" customHeight="1" x14ac:dyDescent="0.2">
      <c r="A18" s="33">
        <v>107</v>
      </c>
      <c r="B18" s="67" t="s">
        <v>113</v>
      </c>
      <c r="C18" s="34" t="e">
        <f>C19</f>
        <v>#REF!</v>
      </c>
      <c r="D18" s="34"/>
      <c r="E18" s="34" t="e">
        <f>E19</f>
        <v>#REF!</v>
      </c>
      <c r="F18" s="34"/>
    </row>
    <row r="19" spans="1:6" s="45" customFormat="1" ht="12.75" hidden="1" customHeight="1" x14ac:dyDescent="0.2">
      <c r="A19" s="33">
        <v>107</v>
      </c>
      <c r="B19" s="67" t="s">
        <v>50</v>
      </c>
      <c r="C19" s="34" t="e">
        <f>C22</f>
        <v>#REF!</v>
      </c>
      <c r="D19" s="34"/>
      <c r="E19" s="34" t="e">
        <f>E22</f>
        <v>#REF!</v>
      </c>
      <c r="F19" s="34"/>
    </row>
    <row r="20" spans="1:6" s="45" customFormat="1" ht="12.75" hidden="1" customHeight="1" x14ac:dyDescent="0.2">
      <c r="A20" s="33">
        <v>107</v>
      </c>
      <c r="B20" s="67" t="s">
        <v>45</v>
      </c>
      <c r="C20" s="34" t="e">
        <f>C21</f>
        <v>#REF!</v>
      </c>
      <c r="D20" s="34"/>
      <c r="E20" s="34" t="e">
        <f>E21</f>
        <v>#REF!</v>
      </c>
      <c r="F20" s="34"/>
    </row>
    <row r="21" spans="1:6" s="45" customFormat="1" ht="12.75" hidden="1" customHeight="1" x14ac:dyDescent="0.2">
      <c r="A21" s="33">
        <v>107</v>
      </c>
      <c r="B21" s="67" t="s">
        <v>115</v>
      </c>
      <c r="C21" s="34" t="e">
        <f>C22</f>
        <v>#REF!</v>
      </c>
      <c r="D21" s="34"/>
      <c r="E21" s="34" t="e">
        <f>E22</f>
        <v>#REF!</v>
      </c>
      <c r="F21" s="34"/>
    </row>
    <row r="22" spans="1:6" s="45" customFormat="1" ht="12.75" hidden="1" customHeight="1" x14ac:dyDescent="0.2">
      <c r="A22" s="33">
        <v>107</v>
      </c>
      <c r="B22" s="67" t="s">
        <v>36</v>
      </c>
      <c r="C22" s="34" t="e">
        <f>C23</f>
        <v>#REF!</v>
      </c>
      <c r="D22" s="34"/>
      <c r="E22" s="34" t="e">
        <f>E23</f>
        <v>#REF!</v>
      </c>
      <c r="F22" s="34"/>
    </row>
    <row r="23" spans="1:6" s="45" customFormat="1" ht="12.75" hidden="1" customHeight="1" x14ac:dyDescent="0.2">
      <c r="A23" s="33">
        <v>107</v>
      </c>
      <c r="B23" s="67" t="s">
        <v>114</v>
      </c>
      <c r="C23" s="34" t="e">
        <f>'3'!#REF!</f>
        <v>#REF!</v>
      </c>
      <c r="D23" s="34"/>
      <c r="E23" s="34" t="e">
        <f>'3'!#REF!</f>
        <v>#REF!</v>
      </c>
      <c r="F23" s="34"/>
    </row>
    <row r="24" spans="1:6" s="45" customFormat="1" x14ac:dyDescent="0.2">
      <c r="A24" s="33">
        <v>111</v>
      </c>
      <c r="B24" s="67" t="s">
        <v>80</v>
      </c>
      <c r="C24" s="34">
        <f>'3'!F151</f>
        <v>100</v>
      </c>
      <c r="D24" s="34">
        <f>'3'!G151</f>
        <v>0</v>
      </c>
      <c r="E24" s="34">
        <f>'3'!H151</f>
        <v>0</v>
      </c>
      <c r="F24" s="34">
        <f>'3'!I151</f>
        <v>0</v>
      </c>
    </row>
    <row r="25" spans="1:6" s="45" customFormat="1" x14ac:dyDescent="0.2">
      <c r="A25" s="33">
        <v>113</v>
      </c>
      <c r="B25" s="67" t="s">
        <v>52</v>
      </c>
      <c r="C25" s="34">
        <f>'3'!F51+'3'!F155+'3'!F27</f>
        <v>49477.683000000005</v>
      </c>
      <c r="D25" s="34">
        <f>'3'!G51+'3'!G155</f>
        <v>3960.5639999999999</v>
      </c>
      <c r="E25" s="34">
        <f>'3'!H51+'3'!H155+'3'!H27</f>
        <v>35375.242999999995</v>
      </c>
      <c r="F25" s="34">
        <f>'3'!I51+'3'!I155</f>
        <v>2869.0160000000001</v>
      </c>
    </row>
    <row r="26" spans="1:6" ht="12.75" hidden="1" customHeight="1" x14ac:dyDescent="0.2">
      <c r="A26" s="33">
        <v>113</v>
      </c>
      <c r="B26" s="67" t="s">
        <v>50</v>
      </c>
      <c r="C26" s="34" t="e">
        <f>C27+C31</f>
        <v>#REF!</v>
      </c>
      <c r="D26" s="34">
        <f>D27+D31</f>
        <v>0</v>
      </c>
      <c r="E26" s="34" t="e">
        <f>E27+E31</f>
        <v>#REF!</v>
      </c>
      <c r="F26" s="34">
        <f>F27+F31</f>
        <v>0</v>
      </c>
    </row>
    <row r="27" spans="1:6" ht="12.75" hidden="1" customHeight="1" x14ac:dyDescent="0.2">
      <c r="A27" s="33">
        <v>113</v>
      </c>
      <c r="B27" s="67" t="s">
        <v>53</v>
      </c>
      <c r="C27" s="34" t="e">
        <f>C28</f>
        <v>#REF!</v>
      </c>
      <c r="D27" s="34"/>
      <c r="E27" s="34" t="e">
        <f>E28</f>
        <v>#REF!</v>
      </c>
      <c r="F27" s="34"/>
    </row>
    <row r="28" spans="1:6" ht="12.75" hidden="1" customHeight="1" x14ac:dyDescent="0.2">
      <c r="A28" s="33">
        <v>113</v>
      </c>
      <c r="B28" s="67" t="s">
        <v>83</v>
      </c>
      <c r="C28" s="34" t="e">
        <f>C29</f>
        <v>#REF!</v>
      </c>
      <c r="D28" s="34"/>
      <c r="E28" s="34" t="e">
        <f>E29</f>
        <v>#REF!</v>
      </c>
      <c r="F28" s="34"/>
    </row>
    <row r="29" spans="1:6" ht="25.5" hidden="1" customHeight="1" x14ac:dyDescent="0.2">
      <c r="A29" s="33">
        <v>113</v>
      </c>
      <c r="B29" s="67" t="s">
        <v>34</v>
      </c>
      <c r="C29" s="34" t="e">
        <f>C30</f>
        <v>#REF!</v>
      </c>
      <c r="D29" s="34"/>
      <c r="E29" s="34" t="e">
        <f>E30</f>
        <v>#REF!</v>
      </c>
      <c r="F29" s="34"/>
    </row>
    <row r="30" spans="1:6" ht="25.5" hidden="1" customHeight="1" x14ac:dyDescent="0.2">
      <c r="A30" s="33">
        <v>113</v>
      </c>
      <c r="B30" s="67" t="s">
        <v>35</v>
      </c>
      <c r="C30" s="34" t="e">
        <f>'3'!#REF!+'3'!#REF!</f>
        <v>#REF!</v>
      </c>
      <c r="D30" s="34"/>
      <c r="E30" s="34" t="e">
        <f>'3'!#REF!+'3'!#REF!</f>
        <v>#REF!</v>
      </c>
      <c r="F30" s="34"/>
    </row>
    <row r="31" spans="1:6" ht="12.75" hidden="1" customHeight="1" x14ac:dyDescent="0.2">
      <c r="A31" s="33">
        <v>113</v>
      </c>
      <c r="B31" s="67" t="s">
        <v>45</v>
      </c>
      <c r="C31" s="34" t="e">
        <f t="shared" ref="C31:F32" si="0">C32</f>
        <v>#REF!</v>
      </c>
      <c r="D31" s="34">
        <f t="shared" si="0"/>
        <v>0</v>
      </c>
      <c r="E31" s="34" t="e">
        <f t="shared" si="0"/>
        <v>#REF!</v>
      </c>
      <c r="F31" s="34">
        <f t="shared" si="0"/>
        <v>0</v>
      </c>
    </row>
    <row r="32" spans="1:6" ht="12.75" hidden="1" customHeight="1" x14ac:dyDescent="0.2">
      <c r="A32" s="33">
        <v>113</v>
      </c>
      <c r="B32" s="67" t="s">
        <v>36</v>
      </c>
      <c r="C32" s="34" t="e">
        <f t="shared" si="0"/>
        <v>#REF!</v>
      </c>
      <c r="D32" s="34">
        <f t="shared" si="0"/>
        <v>0</v>
      </c>
      <c r="E32" s="34" t="e">
        <f t="shared" si="0"/>
        <v>#REF!</v>
      </c>
      <c r="F32" s="34">
        <f t="shared" si="0"/>
        <v>0</v>
      </c>
    </row>
    <row r="33" spans="1:6" ht="12.75" hidden="1" customHeight="1" x14ac:dyDescent="0.2">
      <c r="A33" s="33">
        <v>113</v>
      </c>
      <c r="B33" s="67" t="s">
        <v>106</v>
      </c>
      <c r="C33" s="34" t="e">
        <f>'3'!#REF!</f>
        <v>#REF!</v>
      </c>
      <c r="D33" s="34"/>
      <c r="E33" s="34" t="e">
        <f>'3'!#REF!</f>
        <v>#REF!</v>
      </c>
      <c r="F33" s="34"/>
    </row>
    <row r="34" spans="1:6" x14ac:dyDescent="0.2">
      <c r="A34" s="29" t="s">
        <v>16</v>
      </c>
      <c r="B34" s="66" t="s">
        <v>56</v>
      </c>
      <c r="C34" s="32">
        <f>C35+C36+C37+C38</f>
        <v>27176.278000000002</v>
      </c>
      <c r="D34" s="31">
        <f>D35+D36+D37+D38</f>
        <v>8625.69</v>
      </c>
      <c r="E34" s="32">
        <f>E35+E36+E37+E38</f>
        <v>15755.213000000002</v>
      </c>
      <c r="F34" s="31">
        <f>F35+F36+F37+F38</f>
        <v>5842.9360000000006</v>
      </c>
    </row>
    <row r="35" spans="1:6" s="45" customFormat="1" x14ac:dyDescent="0.2">
      <c r="A35" s="33">
        <v>405</v>
      </c>
      <c r="B35" s="67" t="s">
        <v>84</v>
      </c>
      <c r="C35" s="34">
        <f>'3'!F179</f>
        <v>13385.035</v>
      </c>
      <c r="D35" s="34">
        <f>'3'!G179</f>
        <v>8580.5360000000001</v>
      </c>
      <c r="E35" s="34">
        <f>'3'!H179</f>
        <v>9414.6880000000001</v>
      </c>
      <c r="F35" s="34">
        <f>'3'!I179</f>
        <v>5797.7820000000002</v>
      </c>
    </row>
    <row r="36" spans="1:6" s="45" customFormat="1" ht="11.25" customHeight="1" x14ac:dyDescent="0.2">
      <c r="A36" s="33">
        <v>408</v>
      </c>
      <c r="B36" s="67" t="s">
        <v>86</v>
      </c>
      <c r="C36" s="34">
        <f>'3'!F193</f>
        <v>5280.1779999999999</v>
      </c>
      <c r="D36" s="34">
        <f>'3'!G193</f>
        <v>0</v>
      </c>
      <c r="E36" s="34">
        <f>'3'!H193</f>
        <v>4406.0630000000001</v>
      </c>
      <c r="F36" s="34">
        <f>'3'!I193</f>
        <v>0</v>
      </c>
    </row>
    <row r="37" spans="1:6" s="45" customFormat="1" x14ac:dyDescent="0.2">
      <c r="A37" s="33">
        <v>409</v>
      </c>
      <c r="B37" s="67" t="s">
        <v>57</v>
      </c>
      <c r="C37" s="34">
        <f>'3'!F62</f>
        <v>7846.6109999999999</v>
      </c>
      <c r="D37" s="34">
        <f>'3'!G62</f>
        <v>0</v>
      </c>
      <c r="E37" s="34">
        <f>'3'!H62</f>
        <v>1467.3430000000001</v>
      </c>
      <c r="F37" s="34">
        <f>'3'!I62</f>
        <v>0</v>
      </c>
    </row>
    <row r="38" spans="1:6" s="45" customFormat="1" x14ac:dyDescent="0.2">
      <c r="A38" s="33">
        <v>412</v>
      </c>
      <c r="B38" s="67" t="s">
        <v>58</v>
      </c>
      <c r="C38" s="34">
        <f>'3'!F66+'3'!F197</f>
        <v>664.45399999999995</v>
      </c>
      <c r="D38" s="34">
        <f>'3'!G66+'3'!G197</f>
        <v>45.154000000000003</v>
      </c>
      <c r="E38" s="34">
        <f>'3'!H66+'3'!H197</f>
        <v>467.11900000000003</v>
      </c>
      <c r="F38" s="34">
        <f>'3'!I66+'3'!I197</f>
        <v>45.154000000000003</v>
      </c>
    </row>
    <row r="39" spans="1:6" x14ac:dyDescent="0.2">
      <c r="A39" s="29" t="s">
        <v>18</v>
      </c>
      <c r="B39" s="66" t="s">
        <v>60</v>
      </c>
      <c r="C39" s="32">
        <f>C40+C61</f>
        <v>11762.159</v>
      </c>
      <c r="D39" s="32">
        <f>D40+D61</f>
        <v>0</v>
      </c>
      <c r="E39" s="32">
        <f>E40+E61</f>
        <v>4962.2690000000002</v>
      </c>
      <c r="F39" s="32">
        <f>F40+F61</f>
        <v>0</v>
      </c>
    </row>
    <row r="40" spans="1:6" s="45" customFormat="1" x14ac:dyDescent="0.2">
      <c r="A40" s="33">
        <v>501</v>
      </c>
      <c r="B40" s="67" t="s">
        <v>61</v>
      </c>
      <c r="C40" s="34">
        <f>'3'!F73</f>
        <v>260</v>
      </c>
      <c r="D40" s="34">
        <v>0</v>
      </c>
      <c r="E40" s="34">
        <f>'3'!H73</f>
        <v>136.05099999999999</v>
      </c>
      <c r="F40" s="34">
        <v>0</v>
      </c>
    </row>
    <row r="41" spans="1:6" s="45" customFormat="1" ht="12.75" hidden="1" customHeight="1" x14ac:dyDescent="0.2">
      <c r="A41" s="33">
        <v>502</v>
      </c>
      <c r="B41" s="67" t="s">
        <v>111</v>
      </c>
      <c r="C41" s="34" t="e">
        <f t="shared" ref="C41:E46" si="1">C42</f>
        <v>#REF!</v>
      </c>
      <c r="D41" s="34"/>
      <c r="E41" s="34" t="e">
        <f t="shared" si="1"/>
        <v>#REF!</v>
      </c>
      <c r="F41" s="34"/>
    </row>
    <row r="42" spans="1:6" s="45" customFormat="1" ht="12.75" hidden="1" customHeight="1" x14ac:dyDescent="0.2">
      <c r="A42" s="33">
        <v>502</v>
      </c>
      <c r="B42" s="67" t="s">
        <v>50</v>
      </c>
      <c r="C42" s="34" t="e">
        <f t="shared" si="1"/>
        <v>#REF!</v>
      </c>
      <c r="D42" s="34"/>
      <c r="E42" s="34" t="e">
        <f t="shared" si="1"/>
        <v>#REF!</v>
      </c>
      <c r="F42" s="34"/>
    </row>
    <row r="43" spans="1:6" s="45" customFormat="1" ht="25.5" hidden="1" customHeight="1" x14ac:dyDescent="0.2">
      <c r="A43" s="33">
        <v>502</v>
      </c>
      <c r="B43" s="67" t="s">
        <v>105</v>
      </c>
      <c r="C43" s="34" t="e">
        <f t="shared" si="1"/>
        <v>#REF!</v>
      </c>
      <c r="D43" s="34"/>
      <c r="E43" s="34" t="e">
        <f t="shared" si="1"/>
        <v>#REF!</v>
      </c>
      <c r="F43" s="34"/>
    </row>
    <row r="44" spans="1:6" s="45" customFormat="1" ht="12.75" hidden="1" customHeight="1" x14ac:dyDescent="0.2">
      <c r="A44" s="33">
        <v>502</v>
      </c>
      <c r="B44" s="67" t="s">
        <v>42</v>
      </c>
      <c r="C44" s="34" t="e">
        <f t="shared" si="1"/>
        <v>#REF!</v>
      </c>
      <c r="D44" s="34"/>
      <c r="E44" s="34" t="e">
        <f t="shared" si="1"/>
        <v>#REF!</v>
      </c>
      <c r="F44" s="34"/>
    </row>
    <row r="45" spans="1:6" s="45" customFormat="1" ht="12.75" hidden="1" customHeight="1" x14ac:dyDescent="0.2">
      <c r="A45" s="33">
        <v>502</v>
      </c>
      <c r="B45" s="67" t="s">
        <v>112</v>
      </c>
      <c r="C45" s="34" t="e">
        <f t="shared" si="1"/>
        <v>#REF!</v>
      </c>
      <c r="D45" s="34"/>
      <c r="E45" s="34" t="e">
        <f t="shared" si="1"/>
        <v>#REF!</v>
      </c>
      <c r="F45" s="34"/>
    </row>
    <row r="46" spans="1:6" s="45" customFormat="1" ht="12.75" hidden="1" customHeight="1" x14ac:dyDescent="0.2">
      <c r="A46" s="33">
        <v>502</v>
      </c>
      <c r="B46" s="67" t="s">
        <v>43</v>
      </c>
      <c r="C46" s="34" t="e">
        <f t="shared" si="1"/>
        <v>#REF!</v>
      </c>
      <c r="D46" s="34"/>
      <c r="E46" s="34" t="e">
        <f t="shared" si="1"/>
        <v>#REF!</v>
      </c>
      <c r="F46" s="34"/>
    </row>
    <row r="47" spans="1:6" s="45" customFormat="1" ht="12.75" hidden="1" customHeight="1" x14ac:dyDescent="0.2">
      <c r="A47" s="33">
        <v>502</v>
      </c>
      <c r="B47" s="67" t="s">
        <v>44</v>
      </c>
      <c r="C47" s="34" t="e">
        <f>'3'!#REF!</f>
        <v>#REF!</v>
      </c>
      <c r="D47" s="34"/>
      <c r="E47" s="34" t="e">
        <f>'3'!#REF!</f>
        <v>#REF!</v>
      </c>
      <c r="F47" s="34"/>
    </row>
    <row r="48" spans="1:6" s="45" customFormat="1" ht="12.75" hidden="1" customHeight="1" x14ac:dyDescent="0.2">
      <c r="A48" s="33">
        <v>502</v>
      </c>
      <c r="B48" s="67" t="s">
        <v>111</v>
      </c>
      <c r="C48" s="34" t="e">
        <f>'3'!#REF!</f>
        <v>#REF!</v>
      </c>
      <c r="D48" s="34" t="e">
        <f>'3'!#REF!</f>
        <v>#REF!</v>
      </c>
      <c r="E48" s="34" t="e">
        <f>'3'!#REF!</f>
        <v>#REF!</v>
      </c>
      <c r="F48" s="34" t="e">
        <f>'3'!#REF!</f>
        <v>#REF!</v>
      </c>
    </row>
    <row r="49" spans="1:6" s="45" customFormat="1" ht="12.75" hidden="1" customHeight="1" x14ac:dyDescent="0.2">
      <c r="A49" s="33">
        <v>503</v>
      </c>
      <c r="B49" s="67" t="s">
        <v>104</v>
      </c>
      <c r="C49" s="34">
        <f>'3'!F80</f>
        <v>11502.159</v>
      </c>
      <c r="D49" s="34">
        <f>'3'!G80</f>
        <v>0</v>
      </c>
      <c r="E49" s="34">
        <f>'3'!H80</f>
        <v>4826.2179999999998</v>
      </c>
      <c r="F49" s="34">
        <f>'3'!I80</f>
        <v>0</v>
      </c>
    </row>
    <row r="50" spans="1:6" s="45" customFormat="1" ht="0.75" hidden="1" customHeight="1" x14ac:dyDescent="0.2">
      <c r="A50" s="33">
        <v>503</v>
      </c>
      <c r="B50" s="67" t="s">
        <v>103</v>
      </c>
      <c r="C50" s="34" t="e">
        <f>C51+C55+C59</f>
        <v>#REF!</v>
      </c>
      <c r="D50" s="34" t="e">
        <f>D51+D55+D59</f>
        <v>#REF!</v>
      </c>
      <c r="E50" s="34" t="e">
        <f>E51+E55+E59</f>
        <v>#REF!</v>
      </c>
      <c r="F50" s="34" t="e">
        <f>F51+F55+F59</f>
        <v>#REF!</v>
      </c>
    </row>
    <row r="51" spans="1:6" s="45" customFormat="1" ht="51" hidden="1" customHeight="1" x14ac:dyDescent="0.2">
      <c r="A51" s="33">
        <v>503</v>
      </c>
      <c r="B51" s="67" t="s">
        <v>71</v>
      </c>
      <c r="C51" s="34" t="e">
        <f t="shared" ref="C51:F53" si="2">C52</f>
        <v>#REF!</v>
      </c>
      <c r="D51" s="34" t="e">
        <f t="shared" si="2"/>
        <v>#REF!</v>
      </c>
      <c r="E51" s="34" t="e">
        <f t="shared" si="2"/>
        <v>#REF!</v>
      </c>
      <c r="F51" s="34" t="e">
        <f t="shared" si="2"/>
        <v>#REF!</v>
      </c>
    </row>
    <row r="52" spans="1:6" s="45" customFormat="1" ht="51" hidden="1" customHeight="1" x14ac:dyDescent="0.2">
      <c r="A52" s="33">
        <v>503</v>
      </c>
      <c r="B52" s="67" t="s">
        <v>102</v>
      </c>
      <c r="C52" s="34" t="e">
        <f t="shared" si="2"/>
        <v>#REF!</v>
      </c>
      <c r="D52" s="34" t="e">
        <f t="shared" si="2"/>
        <v>#REF!</v>
      </c>
      <c r="E52" s="34" t="e">
        <f t="shared" si="2"/>
        <v>#REF!</v>
      </c>
      <c r="F52" s="34" t="e">
        <f t="shared" si="2"/>
        <v>#REF!</v>
      </c>
    </row>
    <row r="53" spans="1:6" s="45" customFormat="1" ht="25.5" hidden="1" customHeight="1" x14ac:dyDescent="0.2">
      <c r="A53" s="33">
        <v>503</v>
      </c>
      <c r="B53" s="67" t="s">
        <v>34</v>
      </c>
      <c r="C53" s="34" t="e">
        <f t="shared" si="2"/>
        <v>#REF!</v>
      </c>
      <c r="D53" s="34" t="e">
        <f t="shared" si="2"/>
        <v>#REF!</v>
      </c>
      <c r="E53" s="34" t="e">
        <f t="shared" si="2"/>
        <v>#REF!</v>
      </c>
      <c r="F53" s="34" t="e">
        <f t="shared" si="2"/>
        <v>#REF!</v>
      </c>
    </row>
    <row r="54" spans="1:6" s="45" customFormat="1" ht="25.5" hidden="1" customHeight="1" x14ac:dyDescent="0.2">
      <c r="A54" s="33">
        <v>503</v>
      </c>
      <c r="B54" s="67" t="s">
        <v>35</v>
      </c>
      <c r="C54" s="34" t="e">
        <f>'3'!#REF!</f>
        <v>#REF!</v>
      </c>
      <c r="D54" s="34" t="e">
        <f>'3'!#REF!</f>
        <v>#REF!</v>
      </c>
      <c r="E54" s="34" t="e">
        <f>'3'!#REF!</f>
        <v>#REF!</v>
      </c>
      <c r="F54" s="34" t="e">
        <f>'3'!#REF!</f>
        <v>#REF!</v>
      </c>
    </row>
    <row r="55" spans="1:6" s="45" customFormat="1" ht="51" hidden="1" customHeight="1" x14ac:dyDescent="0.2">
      <c r="A55" s="33">
        <v>503</v>
      </c>
      <c r="B55" s="67" t="s">
        <v>109</v>
      </c>
      <c r="C55" s="34" t="e">
        <f>C56</f>
        <v>#REF!</v>
      </c>
      <c r="D55" s="34"/>
      <c r="E55" s="34" t="e">
        <f>E56</f>
        <v>#REF!</v>
      </c>
      <c r="F55" s="34"/>
    </row>
    <row r="56" spans="1:6" s="45" customFormat="1" ht="51" hidden="1" customHeight="1" x14ac:dyDescent="0.2">
      <c r="A56" s="33">
        <v>503</v>
      </c>
      <c r="B56" s="67" t="s">
        <v>117</v>
      </c>
      <c r="C56" s="34" t="e">
        <f>C57</f>
        <v>#REF!</v>
      </c>
      <c r="D56" s="34"/>
      <c r="E56" s="34" t="e">
        <f>E57</f>
        <v>#REF!</v>
      </c>
      <c r="F56" s="34"/>
    </row>
    <row r="57" spans="1:6" s="45" customFormat="1" ht="25.5" hidden="1" customHeight="1" x14ac:dyDescent="0.2">
      <c r="A57" s="33">
        <v>503</v>
      </c>
      <c r="B57" s="67" t="s">
        <v>34</v>
      </c>
      <c r="C57" s="34" t="e">
        <f>C58</f>
        <v>#REF!</v>
      </c>
      <c r="D57" s="34"/>
      <c r="E57" s="34" t="e">
        <f>E58</f>
        <v>#REF!</v>
      </c>
      <c r="F57" s="34"/>
    </row>
    <row r="58" spans="1:6" s="45" customFormat="1" ht="25.5" hidden="1" customHeight="1" x14ac:dyDescent="0.2">
      <c r="A58" s="33">
        <v>503</v>
      </c>
      <c r="B58" s="67" t="s">
        <v>35</v>
      </c>
      <c r="C58" s="34" t="e">
        <f>'3'!#REF!</f>
        <v>#REF!</v>
      </c>
      <c r="D58" s="34"/>
      <c r="E58" s="34" t="e">
        <f>'3'!#REF!</f>
        <v>#REF!</v>
      </c>
      <c r="F58" s="34"/>
    </row>
    <row r="59" spans="1:6" s="45" customFormat="1" ht="38.25" hidden="1" customHeight="1" x14ac:dyDescent="0.2">
      <c r="A59" s="33">
        <v>503</v>
      </c>
      <c r="B59" s="67" t="s">
        <v>116</v>
      </c>
      <c r="C59" s="34" t="e">
        <f>C60</f>
        <v>#REF!</v>
      </c>
      <c r="D59" s="34" t="e">
        <f>D60</f>
        <v>#REF!</v>
      </c>
      <c r="E59" s="34" t="e">
        <f>E60</f>
        <v>#REF!</v>
      </c>
      <c r="F59" s="34" t="e">
        <f>F60</f>
        <v>#REF!</v>
      </c>
    </row>
    <row r="60" spans="1:6" s="45" customFormat="1" ht="25.5" hidden="1" customHeight="1" x14ac:dyDescent="0.2">
      <c r="A60" s="33">
        <v>503</v>
      </c>
      <c r="B60" s="67" t="s">
        <v>34</v>
      </c>
      <c r="C60" s="34" t="e">
        <f>#REF!</f>
        <v>#REF!</v>
      </c>
      <c r="D60" s="34" t="e">
        <f>#REF!</f>
        <v>#REF!</v>
      </c>
      <c r="E60" s="34" t="e">
        <f>#REF!</f>
        <v>#REF!</v>
      </c>
      <c r="F60" s="34" t="e">
        <f>#REF!</f>
        <v>#REF!</v>
      </c>
    </row>
    <row r="61" spans="1:6" s="46" customFormat="1" x14ac:dyDescent="0.2">
      <c r="A61" s="33">
        <v>503</v>
      </c>
      <c r="B61" s="67" t="s">
        <v>104</v>
      </c>
      <c r="C61" s="34">
        <f>'3'!F77</f>
        <v>11502.159</v>
      </c>
      <c r="D61" s="34"/>
      <c r="E61" s="34">
        <f>'3'!H77</f>
        <v>4826.2179999999998</v>
      </c>
      <c r="F61" s="34"/>
    </row>
    <row r="62" spans="1:6" s="46" customFormat="1" x14ac:dyDescent="0.2">
      <c r="A62" s="29">
        <v>600</v>
      </c>
      <c r="B62" s="66" t="s">
        <v>180</v>
      </c>
      <c r="C62" s="32">
        <f>C63</f>
        <v>2100</v>
      </c>
      <c r="D62" s="32">
        <f>D63</f>
        <v>1000</v>
      </c>
      <c r="E62" s="32">
        <f>E63</f>
        <v>421.06700000000001</v>
      </c>
      <c r="F62" s="32">
        <f>F63</f>
        <v>400</v>
      </c>
    </row>
    <row r="63" spans="1:6" s="46" customFormat="1" x14ac:dyDescent="0.2">
      <c r="A63" s="33">
        <v>605</v>
      </c>
      <c r="B63" s="67" t="s">
        <v>178</v>
      </c>
      <c r="C63" s="34">
        <f>'3'!F81</f>
        <v>2100</v>
      </c>
      <c r="D63" s="34">
        <f>'3'!G81</f>
        <v>1000</v>
      </c>
      <c r="E63" s="34">
        <f>'3'!H81</f>
        <v>421.06700000000001</v>
      </c>
      <c r="F63" s="34">
        <f>'3'!I81</f>
        <v>400</v>
      </c>
    </row>
    <row r="64" spans="1:6" x14ac:dyDescent="0.2">
      <c r="A64" s="29" t="s">
        <v>11</v>
      </c>
      <c r="B64" s="66" t="s">
        <v>39</v>
      </c>
      <c r="C64" s="32">
        <f>C65+C73+C74+C75</f>
        <v>67441.472999999998</v>
      </c>
      <c r="D64" s="32">
        <f>D65+D73+D74+D75</f>
        <v>9314.098</v>
      </c>
      <c r="E64" s="32">
        <f>E65+E73+E74+E75</f>
        <v>42820.084000000003</v>
      </c>
      <c r="F64" s="32">
        <f>F65+F73+F74+F75</f>
        <v>6311.6949999999997</v>
      </c>
    </row>
    <row r="65" spans="1:6" s="45" customFormat="1" x14ac:dyDescent="0.2">
      <c r="A65" s="33">
        <v>701</v>
      </c>
      <c r="B65" s="67" t="s">
        <v>87</v>
      </c>
      <c r="C65" s="34">
        <f>'3'!F201</f>
        <v>12675.110999999999</v>
      </c>
      <c r="D65" s="34">
        <f>'3'!G201</f>
        <v>0</v>
      </c>
      <c r="E65" s="34">
        <f>'3'!H201</f>
        <v>5717.0479999999998</v>
      </c>
      <c r="F65" s="34">
        <f>'3'!I201</f>
        <v>0</v>
      </c>
    </row>
    <row r="66" spans="1:6" s="45" customFormat="1" ht="51" hidden="1" customHeight="1" x14ac:dyDescent="0.2">
      <c r="A66" s="33">
        <v>701</v>
      </c>
      <c r="B66" s="67" t="s">
        <v>109</v>
      </c>
      <c r="C66" s="34" t="e">
        <f>C67</f>
        <v>#REF!</v>
      </c>
      <c r="D66" s="34" t="e">
        <f>D67</f>
        <v>#REF!</v>
      </c>
      <c r="E66" s="34" t="e">
        <f>E67</f>
        <v>#REF!</v>
      </c>
      <c r="F66" s="34" t="e">
        <f>F67</f>
        <v>#REF!</v>
      </c>
    </row>
    <row r="67" spans="1:6" s="45" customFormat="1" ht="38.25" hidden="1" customHeight="1" x14ac:dyDescent="0.2">
      <c r="A67" s="33">
        <v>701</v>
      </c>
      <c r="B67" s="67" t="s">
        <v>62</v>
      </c>
      <c r="C67" s="34" t="e">
        <f>C70</f>
        <v>#REF!</v>
      </c>
      <c r="D67" s="34" t="e">
        <f>D70</f>
        <v>#REF!</v>
      </c>
      <c r="E67" s="34" t="e">
        <f>E70</f>
        <v>#REF!</v>
      </c>
      <c r="F67" s="34" t="e">
        <f>F70</f>
        <v>#REF!</v>
      </c>
    </row>
    <row r="68" spans="1:6" s="45" customFormat="1" ht="38.25" hidden="1" customHeight="1" x14ac:dyDescent="0.2">
      <c r="A68" s="33">
        <v>701</v>
      </c>
      <c r="B68" s="67" t="s">
        <v>62</v>
      </c>
      <c r="C68" s="34">
        <v>0</v>
      </c>
      <c r="D68" s="34">
        <v>0</v>
      </c>
      <c r="E68" s="34">
        <v>0</v>
      </c>
      <c r="F68" s="34">
        <v>0</v>
      </c>
    </row>
    <row r="69" spans="1:6" s="45" customFormat="1" ht="38.25" hidden="1" customHeight="1" x14ac:dyDescent="0.2">
      <c r="A69" s="33">
        <v>701</v>
      </c>
      <c r="B69" s="67" t="s">
        <v>62</v>
      </c>
      <c r="C69" s="34">
        <v>0</v>
      </c>
      <c r="D69" s="34">
        <v>0</v>
      </c>
      <c r="E69" s="34">
        <v>0</v>
      </c>
      <c r="F69" s="34">
        <v>0</v>
      </c>
    </row>
    <row r="70" spans="1:6" s="45" customFormat="1" ht="25.5" hidden="1" customHeight="1" x14ac:dyDescent="0.2">
      <c r="A70" s="33">
        <v>701</v>
      </c>
      <c r="B70" s="67" t="s">
        <v>88</v>
      </c>
      <c r="C70" s="34" t="e">
        <f t="shared" ref="C70:F71" si="3">C71</f>
        <v>#REF!</v>
      </c>
      <c r="D70" s="34" t="e">
        <f t="shared" si="3"/>
        <v>#REF!</v>
      </c>
      <c r="E70" s="34" t="e">
        <f t="shared" si="3"/>
        <v>#REF!</v>
      </c>
      <c r="F70" s="34" t="e">
        <f t="shared" si="3"/>
        <v>#REF!</v>
      </c>
    </row>
    <row r="71" spans="1:6" s="45" customFormat="1" ht="25.5" hidden="1" customHeight="1" x14ac:dyDescent="0.2">
      <c r="A71" s="33">
        <v>701</v>
      </c>
      <c r="B71" s="67" t="s">
        <v>54</v>
      </c>
      <c r="C71" s="34" t="e">
        <f t="shared" si="3"/>
        <v>#REF!</v>
      </c>
      <c r="D71" s="34" t="e">
        <f t="shared" si="3"/>
        <v>#REF!</v>
      </c>
      <c r="E71" s="34" t="e">
        <f t="shared" si="3"/>
        <v>#REF!</v>
      </c>
      <c r="F71" s="34" t="e">
        <f t="shared" si="3"/>
        <v>#REF!</v>
      </c>
    </row>
    <row r="72" spans="1:6" s="45" customFormat="1" ht="12.75" hidden="1" customHeight="1" x14ac:dyDescent="0.2">
      <c r="A72" s="33">
        <v>701</v>
      </c>
      <c r="B72" s="67" t="s">
        <v>55</v>
      </c>
      <c r="C72" s="34" t="e">
        <f>'3'!#REF!</f>
        <v>#REF!</v>
      </c>
      <c r="D72" s="34" t="e">
        <f>'3'!#REF!</f>
        <v>#REF!</v>
      </c>
      <c r="E72" s="34" t="e">
        <f>'3'!#REF!</f>
        <v>#REF!</v>
      </c>
      <c r="F72" s="34" t="e">
        <f>'3'!#REF!</f>
        <v>#REF!</v>
      </c>
    </row>
    <row r="73" spans="1:6" s="45" customFormat="1" x14ac:dyDescent="0.2">
      <c r="A73" s="33">
        <v>702</v>
      </c>
      <c r="B73" s="67" t="s">
        <v>40</v>
      </c>
      <c r="C73" s="34">
        <f>'3'!F34+'3'!F208</f>
        <v>41571.974000000002</v>
      </c>
      <c r="D73" s="34">
        <f>'3'!G34+'3'!G208</f>
        <v>0</v>
      </c>
      <c r="E73" s="34">
        <f>'3'!H34+'3'!H208</f>
        <v>28979.121999999999</v>
      </c>
      <c r="F73" s="34">
        <f>'3'!I34+'3'!I208</f>
        <v>0</v>
      </c>
    </row>
    <row r="74" spans="1:6" s="45" customFormat="1" ht="14.25" customHeight="1" x14ac:dyDescent="0.2">
      <c r="A74" s="33">
        <v>707</v>
      </c>
      <c r="B74" s="67" t="s">
        <v>100</v>
      </c>
      <c r="C74" s="34">
        <f>'3'!F85+'3'!F215</f>
        <v>4171.4549999999999</v>
      </c>
      <c r="D74" s="34">
        <f>'3'!G85+'3'!G215</f>
        <v>1907.098</v>
      </c>
      <c r="E74" s="34">
        <f>'3'!H85+'3'!H215</f>
        <v>2855.864</v>
      </c>
      <c r="F74" s="34">
        <f>'3'!I85+'3'!I215</f>
        <v>1907.098</v>
      </c>
    </row>
    <row r="75" spans="1:6" s="45" customFormat="1" x14ac:dyDescent="0.2">
      <c r="A75" s="33">
        <v>709</v>
      </c>
      <c r="B75" s="68" t="s">
        <v>148</v>
      </c>
      <c r="C75" s="34">
        <f>'3'!F219</f>
        <v>9022.9330000000009</v>
      </c>
      <c r="D75" s="34">
        <f>'3'!G219</f>
        <v>7407</v>
      </c>
      <c r="E75" s="34">
        <f>'3'!H219</f>
        <v>5268.05</v>
      </c>
      <c r="F75" s="34">
        <f>'3'!I219</f>
        <v>4404.5969999999998</v>
      </c>
    </row>
    <row r="76" spans="1:6" x14ac:dyDescent="0.2">
      <c r="A76" s="29" t="s">
        <v>20</v>
      </c>
      <c r="B76" s="66" t="s">
        <v>64</v>
      </c>
      <c r="C76" s="32">
        <f>C77</f>
        <v>41348.971999999994</v>
      </c>
      <c r="D76" s="32">
        <f>D77</f>
        <v>189.99</v>
      </c>
      <c r="E76" s="32">
        <f>E77</f>
        <v>32099.637999999999</v>
      </c>
      <c r="F76" s="32">
        <f>F77</f>
        <v>189.99</v>
      </c>
    </row>
    <row r="77" spans="1:6" s="45" customFormat="1" x14ac:dyDescent="0.2">
      <c r="A77" s="33">
        <v>801</v>
      </c>
      <c r="B77" s="67" t="s">
        <v>65</v>
      </c>
      <c r="C77" s="34">
        <f>'3'!F89</f>
        <v>41348.971999999994</v>
      </c>
      <c r="D77" s="34">
        <f>'3'!G89</f>
        <v>189.99</v>
      </c>
      <c r="E77" s="34">
        <f>'3'!H89</f>
        <v>32099.637999999999</v>
      </c>
      <c r="F77" s="34">
        <f>'3'!I89</f>
        <v>189.99</v>
      </c>
    </row>
    <row r="78" spans="1:6" x14ac:dyDescent="0.2">
      <c r="A78" s="29" t="s">
        <v>21</v>
      </c>
      <c r="B78" s="66" t="s">
        <v>66</v>
      </c>
      <c r="C78" s="32">
        <f>C79+C80+C81+C109</f>
        <v>32536.341</v>
      </c>
      <c r="D78" s="32">
        <f>D79+D80+D81+D109</f>
        <v>30279.762999999999</v>
      </c>
      <c r="E78" s="32">
        <f>E79+E80+E81+E109</f>
        <v>26068.312000000002</v>
      </c>
      <c r="F78" s="32">
        <f>F79+F80+F81+F109</f>
        <v>24012.047999999999</v>
      </c>
    </row>
    <row r="79" spans="1:6" s="45" customFormat="1" ht="13.5" customHeight="1" x14ac:dyDescent="0.2">
      <c r="A79" s="33">
        <v>1001</v>
      </c>
      <c r="B79" s="67" t="s">
        <v>89</v>
      </c>
      <c r="C79" s="34">
        <f>'3'!F223</f>
        <v>1759.885</v>
      </c>
      <c r="D79" s="34">
        <v>0</v>
      </c>
      <c r="E79" s="34">
        <f>'3'!H223</f>
        <v>1559.5709999999999</v>
      </c>
      <c r="F79" s="34">
        <v>0</v>
      </c>
    </row>
    <row r="80" spans="1:6" s="45" customFormat="1" x14ac:dyDescent="0.2">
      <c r="A80" s="33">
        <v>1003</v>
      </c>
      <c r="B80" s="67" t="s">
        <v>67</v>
      </c>
      <c r="C80" s="34">
        <f>'3'!F96</f>
        <v>4379.6679999999997</v>
      </c>
      <c r="D80" s="34">
        <f>'3'!G96</f>
        <v>4341.82</v>
      </c>
      <c r="E80" s="34">
        <f>'3'!H96</f>
        <v>4379.6679999999997</v>
      </c>
      <c r="F80" s="34">
        <f>'3'!I96</f>
        <v>4341.82</v>
      </c>
    </row>
    <row r="81" spans="1:6" s="45" customFormat="1" x14ac:dyDescent="0.2">
      <c r="A81" s="33">
        <v>1004</v>
      </c>
      <c r="B81" s="67" t="s">
        <v>72</v>
      </c>
      <c r="C81" s="34">
        <f>'3'!F103+'3'!F227</f>
        <v>25668.800999999999</v>
      </c>
      <c r="D81" s="34">
        <f>'3'!G103+'3'!G227</f>
        <v>25355.983</v>
      </c>
      <c r="E81" s="34">
        <f>'3'!H103+'3'!H227</f>
        <v>19983.046000000002</v>
      </c>
      <c r="F81" s="34">
        <f>'3'!I103+'3'!I227</f>
        <v>19670.227999999999</v>
      </c>
    </row>
    <row r="82" spans="1:6" s="45" customFormat="1" ht="12.75" hidden="1" customHeight="1" x14ac:dyDescent="0.2">
      <c r="A82" s="33">
        <v>1004</v>
      </c>
      <c r="B82" s="67" t="s">
        <v>50</v>
      </c>
      <c r="C82" s="34">
        <v>0</v>
      </c>
      <c r="D82" s="34">
        <v>0</v>
      </c>
      <c r="E82" s="34">
        <v>0</v>
      </c>
      <c r="F82" s="34">
        <v>0</v>
      </c>
    </row>
    <row r="83" spans="1:6" s="45" customFormat="1" ht="12.75" hidden="1" customHeight="1" x14ac:dyDescent="0.2">
      <c r="A83" s="33">
        <v>1004</v>
      </c>
      <c r="B83" s="67" t="s">
        <v>50</v>
      </c>
      <c r="C83" s="34">
        <v>0</v>
      </c>
      <c r="D83" s="34">
        <v>0</v>
      </c>
      <c r="E83" s="34">
        <v>0</v>
      </c>
      <c r="F83" s="34">
        <v>0</v>
      </c>
    </row>
    <row r="84" spans="1:6" s="45" customFormat="1" ht="12.75" hidden="1" customHeight="1" x14ac:dyDescent="0.2">
      <c r="A84" s="33">
        <v>1004</v>
      </c>
      <c r="B84" s="67" t="s">
        <v>50</v>
      </c>
      <c r="C84" s="34">
        <v>0</v>
      </c>
      <c r="D84" s="34">
        <v>0</v>
      </c>
      <c r="E84" s="34">
        <v>0</v>
      </c>
      <c r="F84" s="34">
        <v>0</v>
      </c>
    </row>
    <row r="85" spans="1:6" s="45" customFormat="1" ht="12.75" hidden="1" customHeight="1" x14ac:dyDescent="0.2">
      <c r="A85" s="33">
        <v>1004</v>
      </c>
      <c r="B85" s="67" t="s">
        <v>68</v>
      </c>
      <c r="C85" s="34">
        <v>0</v>
      </c>
      <c r="D85" s="34">
        <v>0</v>
      </c>
      <c r="E85" s="34">
        <v>0</v>
      </c>
      <c r="F85" s="34">
        <v>0</v>
      </c>
    </row>
    <row r="86" spans="1:6" s="45" customFormat="1" ht="12.75" hidden="1" customHeight="1" x14ac:dyDescent="0.2">
      <c r="A86" s="33">
        <v>1004</v>
      </c>
      <c r="B86" s="67" t="s">
        <v>68</v>
      </c>
      <c r="C86" s="34">
        <v>0</v>
      </c>
      <c r="D86" s="34">
        <v>0</v>
      </c>
      <c r="E86" s="34">
        <v>0</v>
      </c>
      <c r="F86" s="34">
        <v>0</v>
      </c>
    </row>
    <row r="87" spans="1:6" s="45" customFormat="1" ht="12.75" hidden="1" customHeight="1" x14ac:dyDescent="0.2">
      <c r="A87" s="33">
        <v>1004</v>
      </c>
      <c r="B87" s="67" t="s">
        <v>68</v>
      </c>
      <c r="C87" s="34">
        <v>0</v>
      </c>
      <c r="D87" s="34">
        <v>0</v>
      </c>
      <c r="E87" s="34">
        <v>0</v>
      </c>
      <c r="F87" s="34">
        <v>0</v>
      </c>
    </row>
    <row r="88" spans="1:6" s="45" customFormat="1" ht="38.25" hidden="1" customHeight="1" x14ac:dyDescent="0.2">
      <c r="A88" s="33">
        <v>1004</v>
      </c>
      <c r="B88" s="67" t="s">
        <v>73</v>
      </c>
      <c r="C88" s="34">
        <v>0</v>
      </c>
      <c r="D88" s="34">
        <v>0</v>
      </c>
      <c r="E88" s="34">
        <v>0</v>
      </c>
      <c r="F88" s="34">
        <v>0</v>
      </c>
    </row>
    <row r="89" spans="1:6" s="45" customFormat="1" ht="38.25" hidden="1" customHeight="1" x14ac:dyDescent="0.2">
      <c r="A89" s="33">
        <v>1004</v>
      </c>
      <c r="B89" s="67" t="s">
        <v>73</v>
      </c>
      <c r="C89" s="34">
        <v>0</v>
      </c>
      <c r="D89" s="34">
        <v>0</v>
      </c>
      <c r="E89" s="34">
        <v>0</v>
      </c>
      <c r="F89" s="34">
        <v>0</v>
      </c>
    </row>
    <row r="90" spans="1:6" s="45" customFormat="1" ht="12.75" hidden="1" customHeight="1" x14ac:dyDescent="0.2">
      <c r="A90" s="33">
        <v>1004</v>
      </c>
      <c r="B90" s="67" t="s">
        <v>74</v>
      </c>
      <c r="C90" s="34">
        <v>0</v>
      </c>
      <c r="D90" s="34">
        <v>0</v>
      </c>
      <c r="E90" s="34">
        <v>0</v>
      </c>
      <c r="F90" s="34">
        <v>0</v>
      </c>
    </row>
    <row r="91" spans="1:6" s="45" customFormat="1" ht="12.75" hidden="1" customHeight="1" x14ac:dyDescent="0.2">
      <c r="A91" s="33">
        <v>1004</v>
      </c>
      <c r="B91" s="67" t="s">
        <v>75</v>
      </c>
      <c r="C91" s="34">
        <v>0</v>
      </c>
      <c r="D91" s="34">
        <v>0</v>
      </c>
      <c r="E91" s="34">
        <v>0</v>
      </c>
      <c r="F91" s="34">
        <v>0</v>
      </c>
    </row>
    <row r="92" spans="1:6" s="45" customFormat="1" ht="25.5" hidden="1" customHeight="1" x14ac:dyDescent="0.2">
      <c r="A92" s="33">
        <v>1004</v>
      </c>
      <c r="B92" s="67" t="s">
        <v>41</v>
      </c>
      <c r="C92" s="34">
        <v>0</v>
      </c>
      <c r="D92" s="34">
        <v>0</v>
      </c>
      <c r="E92" s="34">
        <v>0</v>
      </c>
      <c r="F92" s="34">
        <v>0</v>
      </c>
    </row>
    <row r="93" spans="1:6" s="45" customFormat="1" ht="12.75" hidden="1" customHeight="1" x14ac:dyDescent="0.2">
      <c r="A93" s="33">
        <v>1004</v>
      </c>
      <c r="B93" s="67" t="s">
        <v>51</v>
      </c>
      <c r="C93" s="34">
        <v>0</v>
      </c>
      <c r="D93" s="34">
        <v>0</v>
      </c>
      <c r="E93" s="34">
        <v>0</v>
      </c>
      <c r="F93" s="34">
        <v>0</v>
      </c>
    </row>
    <row r="94" spans="1:6" s="45" customFormat="1" ht="12.75" hidden="1" customHeight="1" x14ac:dyDescent="0.2">
      <c r="A94" s="33">
        <v>1004</v>
      </c>
      <c r="B94" s="67" t="s">
        <v>51</v>
      </c>
      <c r="C94" s="34">
        <v>0</v>
      </c>
      <c r="D94" s="34">
        <v>0</v>
      </c>
      <c r="E94" s="34">
        <v>0</v>
      </c>
      <c r="F94" s="34">
        <v>0</v>
      </c>
    </row>
    <row r="95" spans="1:6" s="45" customFormat="1" ht="51" hidden="1" customHeight="1" x14ac:dyDescent="0.2">
      <c r="A95" s="33">
        <v>1004</v>
      </c>
      <c r="B95" s="67" t="s">
        <v>76</v>
      </c>
      <c r="C95" s="34">
        <v>0</v>
      </c>
      <c r="D95" s="34">
        <v>0</v>
      </c>
      <c r="E95" s="34">
        <v>0</v>
      </c>
      <c r="F95" s="34">
        <v>0</v>
      </c>
    </row>
    <row r="96" spans="1:6" s="45" customFormat="1" ht="51" hidden="1" customHeight="1" x14ac:dyDescent="0.2">
      <c r="A96" s="33">
        <v>1004</v>
      </c>
      <c r="B96" s="67" t="s">
        <v>76</v>
      </c>
      <c r="C96" s="34">
        <v>0</v>
      </c>
      <c r="D96" s="34">
        <v>0</v>
      </c>
      <c r="E96" s="34">
        <v>0</v>
      </c>
      <c r="F96" s="34">
        <v>0</v>
      </c>
    </row>
    <row r="97" spans="1:6" s="45" customFormat="1" ht="12.75" hidden="1" customHeight="1" x14ac:dyDescent="0.2">
      <c r="A97" s="33">
        <v>1004</v>
      </c>
      <c r="B97" s="67" t="s">
        <v>74</v>
      </c>
      <c r="C97" s="34">
        <v>0</v>
      </c>
      <c r="D97" s="34">
        <v>0</v>
      </c>
      <c r="E97" s="34">
        <v>0</v>
      </c>
      <c r="F97" s="34">
        <v>0</v>
      </c>
    </row>
    <row r="98" spans="1:6" s="45" customFormat="1" ht="12.75" hidden="1" customHeight="1" x14ac:dyDescent="0.2">
      <c r="A98" s="33">
        <v>1004</v>
      </c>
      <c r="B98" s="67" t="s">
        <v>75</v>
      </c>
      <c r="C98" s="34">
        <v>0</v>
      </c>
      <c r="D98" s="34">
        <v>0</v>
      </c>
      <c r="E98" s="34">
        <v>0</v>
      </c>
      <c r="F98" s="34">
        <v>0</v>
      </c>
    </row>
    <row r="99" spans="1:6" s="45" customFormat="1" ht="12.75" hidden="1" customHeight="1" x14ac:dyDescent="0.2">
      <c r="A99" s="33" t="s">
        <v>98</v>
      </c>
      <c r="B99" s="67" t="s">
        <v>50</v>
      </c>
      <c r="C99" s="34" t="e">
        <f t="shared" ref="C99:F101" si="4">C100</f>
        <v>#REF!</v>
      </c>
      <c r="D99" s="34" t="e">
        <f t="shared" si="4"/>
        <v>#REF!</v>
      </c>
      <c r="E99" s="34" t="e">
        <f t="shared" si="4"/>
        <v>#REF!</v>
      </c>
      <c r="F99" s="34" t="e">
        <f t="shared" si="4"/>
        <v>#REF!</v>
      </c>
    </row>
    <row r="100" spans="1:6" s="45" customFormat="1" ht="25.5" hidden="1" customHeight="1" x14ac:dyDescent="0.2">
      <c r="A100" s="33" t="s">
        <v>98</v>
      </c>
      <c r="B100" s="67" t="s">
        <v>105</v>
      </c>
      <c r="C100" s="34" t="e">
        <f>C101+C105</f>
        <v>#REF!</v>
      </c>
      <c r="D100" s="34" t="e">
        <f>D101+D105</f>
        <v>#REF!</v>
      </c>
      <c r="E100" s="34" t="e">
        <f>E101+E105</f>
        <v>#REF!</v>
      </c>
      <c r="F100" s="34" t="e">
        <f>F101+F105</f>
        <v>#REF!</v>
      </c>
    </row>
    <row r="101" spans="1:6" s="45" customFormat="1" ht="12.75" hidden="1" customHeight="1" x14ac:dyDescent="0.2">
      <c r="A101" s="33" t="s">
        <v>98</v>
      </c>
      <c r="B101" s="67" t="s">
        <v>121</v>
      </c>
      <c r="C101" s="34" t="e">
        <f t="shared" si="4"/>
        <v>#REF!</v>
      </c>
      <c r="D101" s="34" t="e">
        <f t="shared" si="4"/>
        <v>#REF!</v>
      </c>
      <c r="E101" s="34" t="e">
        <f t="shared" si="4"/>
        <v>#REF!</v>
      </c>
      <c r="F101" s="34" t="e">
        <f t="shared" si="4"/>
        <v>#REF!</v>
      </c>
    </row>
    <row r="102" spans="1:6" s="45" customFormat="1" ht="51" hidden="1" customHeight="1" x14ac:dyDescent="0.2">
      <c r="A102" s="33">
        <v>1004</v>
      </c>
      <c r="B102" s="67" t="s">
        <v>123</v>
      </c>
      <c r="C102" s="34" t="e">
        <f t="shared" ref="C102:F103" si="5">C103</f>
        <v>#REF!</v>
      </c>
      <c r="D102" s="34" t="e">
        <f t="shared" si="5"/>
        <v>#REF!</v>
      </c>
      <c r="E102" s="34" t="e">
        <f t="shared" si="5"/>
        <v>#REF!</v>
      </c>
      <c r="F102" s="34" t="e">
        <f t="shared" si="5"/>
        <v>#REF!</v>
      </c>
    </row>
    <row r="103" spans="1:6" s="45" customFormat="1" ht="25.5" hidden="1" customHeight="1" x14ac:dyDescent="0.2">
      <c r="A103" s="33" t="s">
        <v>98</v>
      </c>
      <c r="B103" s="67" t="s">
        <v>107</v>
      </c>
      <c r="C103" s="34" t="e">
        <f t="shared" si="5"/>
        <v>#REF!</v>
      </c>
      <c r="D103" s="34" t="e">
        <f t="shared" si="5"/>
        <v>#REF!</v>
      </c>
      <c r="E103" s="34" t="e">
        <f t="shared" si="5"/>
        <v>#REF!</v>
      </c>
      <c r="F103" s="34" t="e">
        <f t="shared" si="5"/>
        <v>#REF!</v>
      </c>
    </row>
    <row r="104" spans="1:6" s="45" customFormat="1" ht="12.75" hidden="1" customHeight="1" x14ac:dyDescent="0.2">
      <c r="A104" s="33" t="s">
        <v>98</v>
      </c>
      <c r="B104" s="67" t="s">
        <v>108</v>
      </c>
      <c r="C104" s="34" t="e">
        <f>'3'!#REF!</f>
        <v>#REF!</v>
      </c>
      <c r="D104" s="34" t="e">
        <f>'3'!#REF!</f>
        <v>#REF!</v>
      </c>
      <c r="E104" s="34" t="e">
        <f>'3'!#REF!</f>
        <v>#REF!</v>
      </c>
      <c r="F104" s="34" t="e">
        <f>'3'!#REF!</f>
        <v>#REF!</v>
      </c>
    </row>
    <row r="105" spans="1:6" s="45" customFormat="1" ht="54" hidden="1" customHeight="1" x14ac:dyDescent="0.2">
      <c r="A105" s="33" t="s">
        <v>98</v>
      </c>
      <c r="B105" s="67" t="s">
        <v>101</v>
      </c>
      <c r="C105" s="34" t="e">
        <f t="shared" ref="C105:F107" si="6">C106</f>
        <v>#REF!</v>
      </c>
      <c r="D105" s="34" t="e">
        <f t="shared" si="6"/>
        <v>#REF!</v>
      </c>
      <c r="E105" s="34" t="e">
        <f t="shared" si="6"/>
        <v>#REF!</v>
      </c>
      <c r="F105" s="34" t="e">
        <f t="shared" si="6"/>
        <v>#REF!</v>
      </c>
    </row>
    <row r="106" spans="1:6" s="45" customFormat="1" ht="38.25" hidden="1" customHeight="1" x14ac:dyDescent="0.2">
      <c r="A106" s="33">
        <v>1004</v>
      </c>
      <c r="B106" s="67" t="s">
        <v>73</v>
      </c>
      <c r="C106" s="34" t="e">
        <f t="shared" si="6"/>
        <v>#REF!</v>
      </c>
      <c r="D106" s="34" t="e">
        <f t="shared" si="6"/>
        <v>#REF!</v>
      </c>
      <c r="E106" s="34" t="e">
        <f t="shared" si="6"/>
        <v>#REF!</v>
      </c>
      <c r="F106" s="34" t="e">
        <f t="shared" si="6"/>
        <v>#REF!</v>
      </c>
    </row>
    <row r="107" spans="1:6" s="45" customFormat="1" ht="25.5" hidden="1" customHeight="1" x14ac:dyDescent="0.2">
      <c r="A107" s="33" t="s">
        <v>98</v>
      </c>
      <c r="B107" s="67" t="s">
        <v>107</v>
      </c>
      <c r="C107" s="34" t="e">
        <f t="shared" si="6"/>
        <v>#REF!</v>
      </c>
      <c r="D107" s="34" t="e">
        <f t="shared" si="6"/>
        <v>#REF!</v>
      </c>
      <c r="E107" s="34" t="e">
        <f t="shared" si="6"/>
        <v>#REF!</v>
      </c>
      <c r="F107" s="34" t="e">
        <f t="shared" si="6"/>
        <v>#REF!</v>
      </c>
    </row>
    <row r="108" spans="1:6" s="45" customFormat="1" ht="13.5" hidden="1" customHeight="1" x14ac:dyDescent="0.2">
      <c r="A108" s="33" t="s">
        <v>98</v>
      </c>
      <c r="B108" s="67" t="s">
        <v>108</v>
      </c>
      <c r="C108" s="34" t="e">
        <f>'3'!#REF!</f>
        <v>#REF!</v>
      </c>
      <c r="D108" s="34" t="e">
        <f>'3'!#REF!</f>
        <v>#REF!</v>
      </c>
      <c r="E108" s="34" t="e">
        <f>'3'!#REF!</f>
        <v>#REF!</v>
      </c>
      <c r="F108" s="34" t="e">
        <f>'3'!#REF!</f>
        <v>#REF!</v>
      </c>
    </row>
    <row r="109" spans="1:6" s="45" customFormat="1" x14ac:dyDescent="0.2">
      <c r="A109" s="44">
        <f>'3'!C110</f>
        <v>1006</v>
      </c>
      <c r="B109" s="67" t="s">
        <v>126</v>
      </c>
      <c r="C109" s="34">
        <f>'3'!F110</f>
        <v>727.98699999999997</v>
      </c>
      <c r="D109" s="34">
        <f>'3'!G110</f>
        <v>581.96</v>
      </c>
      <c r="E109" s="34">
        <f>'3'!H110</f>
        <v>146.02699999999999</v>
      </c>
      <c r="F109" s="34">
        <f>'3'!I110</f>
        <v>0</v>
      </c>
    </row>
    <row r="110" spans="1:6" ht="38.25" hidden="1" customHeight="1" x14ac:dyDescent="0.2">
      <c r="A110" s="44">
        <v>1006</v>
      </c>
      <c r="B110" s="67" t="s">
        <v>125</v>
      </c>
      <c r="C110" s="34" t="e">
        <f t="shared" ref="C110:F112" si="7">C111</f>
        <v>#REF!</v>
      </c>
      <c r="D110" s="34" t="e">
        <f t="shared" si="7"/>
        <v>#REF!</v>
      </c>
      <c r="E110" s="34" t="e">
        <f t="shared" si="7"/>
        <v>#REF!</v>
      </c>
      <c r="F110" s="34" t="e">
        <f t="shared" si="7"/>
        <v>#REF!</v>
      </c>
    </row>
    <row r="111" spans="1:6" ht="25.5" hidden="1" customHeight="1" x14ac:dyDescent="0.2">
      <c r="A111" s="44">
        <v>1006</v>
      </c>
      <c r="B111" s="43" t="s">
        <v>124</v>
      </c>
      <c r="C111" s="34" t="e">
        <f t="shared" si="7"/>
        <v>#REF!</v>
      </c>
      <c r="D111" s="34" t="e">
        <f t="shared" si="7"/>
        <v>#REF!</v>
      </c>
      <c r="E111" s="34" t="e">
        <f t="shared" si="7"/>
        <v>#REF!</v>
      </c>
      <c r="F111" s="34" t="e">
        <f t="shared" si="7"/>
        <v>#REF!</v>
      </c>
    </row>
    <row r="112" spans="1:6" ht="12.75" hidden="1" customHeight="1" x14ac:dyDescent="0.2">
      <c r="A112" s="44">
        <v>1006</v>
      </c>
      <c r="B112" s="67" t="e">
        <f>'3'!#REF!</f>
        <v>#REF!</v>
      </c>
      <c r="C112" s="34" t="e">
        <f t="shared" si="7"/>
        <v>#REF!</v>
      </c>
      <c r="D112" s="34" t="e">
        <f t="shared" si="7"/>
        <v>#REF!</v>
      </c>
      <c r="E112" s="34" t="e">
        <f t="shared" si="7"/>
        <v>#REF!</v>
      </c>
      <c r="F112" s="34" t="e">
        <f t="shared" si="7"/>
        <v>#REF!</v>
      </c>
    </row>
    <row r="113" spans="1:6" ht="12.75" hidden="1" customHeight="1" x14ac:dyDescent="0.2">
      <c r="A113" s="44" t="e">
        <f>'3'!#REF!</f>
        <v>#REF!</v>
      </c>
      <c r="B113" s="67" t="e">
        <f>'3'!#REF!</f>
        <v>#REF!</v>
      </c>
      <c r="C113" s="34" t="e">
        <f>'3'!#REF!</f>
        <v>#REF!</v>
      </c>
      <c r="D113" s="34" t="e">
        <f>'3'!#REF!</f>
        <v>#REF!</v>
      </c>
      <c r="E113" s="34" t="e">
        <f>'3'!#REF!</f>
        <v>#REF!</v>
      </c>
      <c r="F113" s="34" t="e">
        <f>'3'!#REF!</f>
        <v>#REF!</v>
      </c>
    </row>
    <row r="114" spans="1:6" ht="63.75" hidden="1" customHeight="1" x14ac:dyDescent="0.2">
      <c r="A114" s="44">
        <v>1006</v>
      </c>
      <c r="B114" s="67" t="s">
        <v>59</v>
      </c>
      <c r="C114" s="34" t="e">
        <f>C115</f>
        <v>#REF!</v>
      </c>
      <c r="D114" s="34"/>
      <c r="E114" s="34" t="e">
        <f>E115</f>
        <v>#REF!</v>
      </c>
      <c r="F114" s="34"/>
    </row>
    <row r="115" spans="1:6" ht="25.5" hidden="1" customHeight="1" x14ac:dyDescent="0.2">
      <c r="A115" s="44">
        <v>1006</v>
      </c>
      <c r="B115" s="67" t="s">
        <v>127</v>
      </c>
      <c r="C115" s="34" t="e">
        <f>C116</f>
        <v>#REF!</v>
      </c>
      <c r="D115" s="34"/>
      <c r="E115" s="34" t="e">
        <f>E116</f>
        <v>#REF!</v>
      </c>
      <c r="F115" s="34"/>
    </row>
    <row r="116" spans="1:6" ht="25.5" hidden="1" customHeight="1" x14ac:dyDescent="0.2">
      <c r="A116" s="44">
        <v>1006</v>
      </c>
      <c r="B116" s="67" t="s">
        <v>54</v>
      </c>
      <c r="C116" s="34" t="e">
        <f>C117</f>
        <v>#REF!</v>
      </c>
      <c r="D116" s="34"/>
      <c r="E116" s="34" t="e">
        <f>E117</f>
        <v>#REF!</v>
      </c>
      <c r="F116" s="34"/>
    </row>
    <row r="117" spans="1:6" ht="12.75" hidden="1" customHeight="1" x14ac:dyDescent="0.2">
      <c r="A117" s="44">
        <v>1006</v>
      </c>
      <c r="B117" s="67" t="s">
        <v>55</v>
      </c>
      <c r="C117" s="34" t="e">
        <f>'3'!#REF!</f>
        <v>#REF!</v>
      </c>
      <c r="D117" s="34"/>
      <c r="E117" s="34" t="e">
        <f>'3'!#REF!</f>
        <v>#REF!</v>
      </c>
      <c r="F117" s="34"/>
    </row>
    <row r="118" spans="1:6" x14ac:dyDescent="0.2">
      <c r="A118" s="29" t="s">
        <v>23</v>
      </c>
      <c r="B118" s="66" t="s">
        <v>77</v>
      </c>
      <c r="C118" s="32">
        <f>C119</f>
        <v>4250.9340000000002</v>
      </c>
      <c r="D118" s="32">
        <f>D119</f>
        <v>0</v>
      </c>
      <c r="E118" s="32">
        <f>E119</f>
        <v>2892.2049999999999</v>
      </c>
      <c r="F118" s="32">
        <f>F119</f>
        <v>0</v>
      </c>
    </row>
    <row r="119" spans="1:6" s="45" customFormat="1" x14ac:dyDescent="0.2">
      <c r="A119" s="33">
        <v>1101</v>
      </c>
      <c r="B119" s="67" t="s">
        <v>78</v>
      </c>
      <c r="C119" s="34">
        <f>'3'!F114</f>
        <v>4250.9340000000002</v>
      </c>
      <c r="D119" s="34">
        <f>'3'!G114</f>
        <v>0</v>
      </c>
      <c r="E119" s="34">
        <f>'3'!H114</f>
        <v>2892.2049999999999</v>
      </c>
      <c r="F119" s="34">
        <f>'3'!I114</f>
        <v>0</v>
      </c>
    </row>
    <row r="120" spans="1:6" ht="56.25" hidden="1" customHeight="1" x14ac:dyDescent="0.2">
      <c r="A120" s="33">
        <v>1101</v>
      </c>
      <c r="B120" s="67" t="s">
        <v>109</v>
      </c>
      <c r="C120" s="34">
        <f t="shared" ref="C120:F123" si="8">C121</f>
        <v>2617.2919999999999</v>
      </c>
      <c r="D120" s="34">
        <f t="shared" si="8"/>
        <v>0</v>
      </c>
      <c r="E120" s="34">
        <f t="shared" si="8"/>
        <v>1963.8879999999999</v>
      </c>
      <c r="F120" s="34">
        <f t="shared" si="8"/>
        <v>0</v>
      </c>
    </row>
    <row r="121" spans="1:6" ht="38.25" hidden="1" customHeight="1" x14ac:dyDescent="0.2">
      <c r="A121" s="33">
        <v>1101</v>
      </c>
      <c r="B121" s="67" t="s">
        <v>62</v>
      </c>
      <c r="C121" s="34">
        <f t="shared" ref="C121:F122" si="9">C122</f>
        <v>2617.2919999999999</v>
      </c>
      <c r="D121" s="34">
        <f t="shared" si="9"/>
        <v>0</v>
      </c>
      <c r="E121" s="34">
        <f t="shared" si="9"/>
        <v>1963.8879999999999</v>
      </c>
      <c r="F121" s="34">
        <f t="shared" si="9"/>
        <v>0</v>
      </c>
    </row>
    <row r="122" spans="1:6" ht="38.25" hidden="1" customHeight="1" x14ac:dyDescent="0.2">
      <c r="A122" s="33">
        <v>1101</v>
      </c>
      <c r="B122" s="67" t="s">
        <v>63</v>
      </c>
      <c r="C122" s="34">
        <f t="shared" si="9"/>
        <v>2617.2919999999999</v>
      </c>
      <c r="D122" s="34">
        <f t="shared" si="9"/>
        <v>0</v>
      </c>
      <c r="E122" s="34">
        <f t="shared" si="9"/>
        <v>1963.8879999999999</v>
      </c>
      <c r="F122" s="34">
        <f t="shared" si="9"/>
        <v>0</v>
      </c>
    </row>
    <row r="123" spans="1:6" ht="25.5" hidden="1" customHeight="1" x14ac:dyDescent="0.2">
      <c r="A123" s="33">
        <v>1101</v>
      </c>
      <c r="B123" s="67" t="s">
        <v>54</v>
      </c>
      <c r="C123" s="34">
        <f t="shared" si="8"/>
        <v>2617.2919999999999</v>
      </c>
      <c r="D123" s="34">
        <f t="shared" si="8"/>
        <v>0</v>
      </c>
      <c r="E123" s="34">
        <f t="shared" si="8"/>
        <v>1963.8879999999999</v>
      </c>
      <c r="F123" s="34">
        <f t="shared" si="8"/>
        <v>0</v>
      </c>
    </row>
    <row r="124" spans="1:6" ht="15" hidden="1" customHeight="1" x14ac:dyDescent="0.2">
      <c r="A124" s="33">
        <v>1101</v>
      </c>
      <c r="B124" s="67" t="s">
        <v>55</v>
      </c>
      <c r="C124" s="34">
        <f>'3'!F120</f>
        <v>2617.2919999999999</v>
      </c>
      <c r="D124" s="34">
        <f>'3'!G120</f>
        <v>0</v>
      </c>
      <c r="E124" s="34">
        <f>'3'!H120</f>
        <v>1963.8879999999999</v>
      </c>
      <c r="F124" s="34">
        <f>'3'!I120</f>
        <v>0</v>
      </c>
    </row>
    <row r="125" spans="1:6" ht="1.1499999999999999" hidden="1" customHeight="1" x14ac:dyDescent="0.2">
      <c r="A125" s="33">
        <v>1101</v>
      </c>
      <c r="B125" s="67" t="s">
        <v>110</v>
      </c>
      <c r="C125" s="34" t="e">
        <f>C126+C130</f>
        <v>#REF!</v>
      </c>
      <c r="D125" s="34" t="e">
        <f>D126+D130</f>
        <v>#REF!</v>
      </c>
      <c r="E125" s="34" t="e">
        <f>E126+E130</f>
        <v>#REF!</v>
      </c>
      <c r="F125" s="34" t="e">
        <f>F126+F130</f>
        <v>#REF!</v>
      </c>
    </row>
    <row r="126" spans="1:6" ht="63.75" hidden="1" customHeight="1" x14ac:dyDescent="0.2">
      <c r="A126" s="33">
        <v>1101</v>
      </c>
      <c r="B126" s="67" t="s">
        <v>59</v>
      </c>
      <c r="C126" s="34" t="e">
        <f>C127</f>
        <v>#REF!</v>
      </c>
      <c r="D126" s="34"/>
      <c r="E126" s="34" t="e">
        <f>E127</f>
        <v>#REF!</v>
      </c>
      <c r="F126" s="34"/>
    </row>
    <row r="127" spans="1:6" ht="38.25" hidden="1" customHeight="1" x14ac:dyDescent="0.2">
      <c r="A127" s="33">
        <v>1101</v>
      </c>
      <c r="B127" s="67" t="s">
        <v>118</v>
      </c>
      <c r="C127" s="34" t="e">
        <f>C128</f>
        <v>#REF!</v>
      </c>
      <c r="D127" s="34"/>
      <c r="E127" s="34" t="e">
        <f>E128</f>
        <v>#REF!</v>
      </c>
      <c r="F127" s="34"/>
    </row>
    <row r="128" spans="1:6" ht="12.75" hidden="1" customHeight="1" x14ac:dyDescent="0.2">
      <c r="A128" s="33">
        <v>1101</v>
      </c>
      <c r="B128" s="67" t="s">
        <v>74</v>
      </c>
      <c r="C128" s="34" t="e">
        <f>C129</f>
        <v>#REF!</v>
      </c>
      <c r="D128" s="34"/>
      <c r="E128" s="34" t="e">
        <f>E129</f>
        <v>#REF!</v>
      </c>
      <c r="F128" s="34"/>
    </row>
    <row r="129" spans="1:6" ht="12.75" hidden="1" customHeight="1" x14ac:dyDescent="0.2">
      <c r="A129" s="33">
        <v>1101</v>
      </c>
      <c r="B129" s="67" t="s">
        <v>75</v>
      </c>
      <c r="C129" s="34" t="e">
        <f>'3'!#REF!</f>
        <v>#REF!</v>
      </c>
      <c r="D129" s="34"/>
      <c r="E129" s="34" t="e">
        <f>'3'!#REF!</f>
        <v>#REF!</v>
      </c>
      <c r="F129" s="34"/>
    </row>
    <row r="130" spans="1:6" ht="25.5" hidden="1" customHeight="1" x14ac:dyDescent="0.2">
      <c r="A130" s="33">
        <v>1101</v>
      </c>
      <c r="B130" s="67" t="s">
        <v>119</v>
      </c>
      <c r="C130" s="34" t="e">
        <f t="shared" ref="C130:F131" si="10">C131</f>
        <v>#REF!</v>
      </c>
      <c r="D130" s="34" t="e">
        <f t="shared" si="10"/>
        <v>#REF!</v>
      </c>
      <c r="E130" s="34" t="e">
        <f t="shared" si="10"/>
        <v>#REF!</v>
      </c>
      <c r="F130" s="34" t="e">
        <f t="shared" si="10"/>
        <v>#REF!</v>
      </c>
    </row>
    <row r="131" spans="1:6" ht="12.75" hidden="1" customHeight="1" x14ac:dyDescent="0.2">
      <c r="A131" s="33">
        <v>1101</v>
      </c>
      <c r="B131" s="67" t="s">
        <v>74</v>
      </c>
      <c r="C131" s="34" t="e">
        <f t="shared" si="10"/>
        <v>#REF!</v>
      </c>
      <c r="D131" s="34" t="e">
        <f t="shared" si="10"/>
        <v>#REF!</v>
      </c>
      <c r="E131" s="34" t="e">
        <f t="shared" si="10"/>
        <v>#REF!</v>
      </c>
      <c r="F131" s="34" t="e">
        <f t="shared" si="10"/>
        <v>#REF!</v>
      </c>
    </row>
    <row r="132" spans="1:6" ht="12.75" hidden="1" customHeight="1" x14ac:dyDescent="0.2">
      <c r="A132" s="33">
        <v>1101</v>
      </c>
      <c r="B132" s="67" t="s">
        <v>75</v>
      </c>
      <c r="C132" s="34" t="e">
        <f>'3'!#REF!</f>
        <v>#REF!</v>
      </c>
      <c r="D132" s="34" t="e">
        <f>'3'!#REF!</f>
        <v>#REF!</v>
      </c>
      <c r="E132" s="34" t="e">
        <f>'3'!#REF!</f>
        <v>#REF!</v>
      </c>
      <c r="F132" s="34" t="e">
        <f>'3'!#REF!</f>
        <v>#REF!</v>
      </c>
    </row>
    <row r="133" spans="1:6" x14ac:dyDescent="0.2">
      <c r="A133" s="29">
        <v>1200</v>
      </c>
      <c r="B133" s="66" t="s">
        <v>91</v>
      </c>
      <c r="C133" s="32">
        <f>C134</f>
        <v>2777.7579999999998</v>
      </c>
      <c r="D133" s="32">
        <v>0</v>
      </c>
      <c r="E133" s="32">
        <f>E134</f>
        <v>2036.14</v>
      </c>
      <c r="F133" s="32">
        <v>0</v>
      </c>
    </row>
    <row r="134" spans="1:6" s="45" customFormat="1" x14ac:dyDescent="0.2">
      <c r="A134" s="33">
        <v>1202</v>
      </c>
      <c r="B134" s="67" t="s">
        <v>92</v>
      </c>
      <c r="C134" s="34">
        <f>'3'!F231</f>
        <v>2777.7579999999998</v>
      </c>
      <c r="D134" s="34">
        <f>'3'!G231</f>
        <v>0</v>
      </c>
      <c r="E134" s="34">
        <f>'3'!H231</f>
        <v>2036.14</v>
      </c>
      <c r="F134" s="34">
        <f>'3'!I231</f>
        <v>0</v>
      </c>
    </row>
    <row r="135" spans="1:6" x14ac:dyDescent="0.2">
      <c r="A135" s="29" t="s">
        <v>12</v>
      </c>
      <c r="B135" s="66" t="s">
        <v>146</v>
      </c>
      <c r="C135" s="32">
        <f>C136</f>
        <v>1520</v>
      </c>
      <c r="D135" s="32">
        <v>0</v>
      </c>
      <c r="E135" s="32">
        <f>E136</f>
        <v>1000.5650000000001</v>
      </c>
      <c r="F135" s="32">
        <v>0</v>
      </c>
    </row>
    <row r="136" spans="1:6" s="45" customFormat="1" x14ac:dyDescent="0.2">
      <c r="A136" s="33">
        <v>1301</v>
      </c>
      <c r="B136" s="67" t="s">
        <v>140</v>
      </c>
      <c r="C136" s="34">
        <f>'3'!F38</f>
        <v>1520</v>
      </c>
      <c r="D136" s="34">
        <v>0</v>
      </c>
      <c r="E136" s="34">
        <f>'3'!H38</f>
        <v>1000.5650000000001</v>
      </c>
      <c r="F136" s="34">
        <v>0</v>
      </c>
    </row>
    <row r="137" spans="1:6" ht="25.5" x14ac:dyDescent="0.2">
      <c r="A137" s="29" t="s">
        <v>13</v>
      </c>
      <c r="B137" s="66" t="s">
        <v>147</v>
      </c>
      <c r="C137" s="32">
        <f>C138+C139</f>
        <v>45138.425999999999</v>
      </c>
      <c r="D137" s="32">
        <f>D138+D139</f>
        <v>363</v>
      </c>
      <c r="E137" s="32">
        <f>E138+E139</f>
        <v>33143.646999999997</v>
      </c>
      <c r="F137" s="32">
        <f>F138+F139</f>
        <v>363</v>
      </c>
    </row>
    <row r="138" spans="1:6" s="45" customFormat="1" ht="25.5" x14ac:dyDescent="0.2">
      <c r="A138" s="33">
        <v>1401</v>
      </c>
      <c r="B138" s="67" t="s">
        <v>48</v>
      </c>
      <c r="C138" s="34">
        <f>'3'!F42</f>
        <v>24888</v>
      </c>
      <c r="D138" s="34">
        <f>'3'!G42</f>
        <v>363</v>
      </c>
      <c r="E138" s="34">
        <f>'3'!H42</f>
        <v>21979.987000000001</v>
      </c>
      <c r="F138" s="34">
        <f>'3'!I42</f>
        <v>363</v>
      </c>
    </row>
    <row r="139" spans="1:6" s="45" customFormat="1" x14ac:dyDescent="0.2">
      <c r="A139" s="33">
        <v>1403</v>
      </c>
      <c r="B139" s="67" t="s">
        <v>139</v>
      </c>
      <c r="C139" s="34">
        <f>'3'!F46</f>
        <v>20250.425999999999</v>
      </c>
      <c r="D139" s="34">
        <f>'3'!G46</f>
        <v>0</v>
      </c>
      <c r="E139" s="34">
        <f>'3'!H46</f>
        <v>11163.66</v>
      </c>
      <c r="F139" s="34">
        <f>'3'!I46</f>
        <v>0</v>
      </c>
    </row>
    <row r="140" spans="1:6" ht="12.75" customHeight="1" x14ac:dyDescent="0.2">
      <c r="A140" s="175" t="s">
        <v>6</v>
      </c>
      <c r="B140" s="176"/>
      <c r="C140" s="32">
        <f>C13+C34+C39+C62+C64+C76+C78+C118+C133+C135+C137</f>
        <v>324083.15899999999</v>
      </c>
      <c r="D140" s="32">
        <f>D13+D34+D39+D62+D64+D76+D78+D118+D133+D135+D137</f>
        <v>54671.042000000001</v>
      </c>
      <c r="E140" s="32">
        <f>E13+E34+E39+E62+E64+E76+E78+E118+E133+E135+E137</f>
        <v>225196.98799999998</v>
      </c>
      <c r="F140" s="32">
        <f>F13+F34+F39+F62+F64+F76+F78+F118+F133+F135+F137</f>
        <v>40646.100999999995</v>
      </c>
    </row>
    <row r="141" spans="1:6" hidden="1" x14ac:dyDescent="0.2">
      <c r="A141" s="33">
        <v>0</v>
      </c>
      <c r="B141" s="67" t="s">
        <v>94</v>
      </c>
      <c r="C141" s="34">
        <v>0</v>
      </c>
      <c r="D141" s="34">
        <v>0</v>
      </c>
    </row>
    <row r="142" spans="1:6" hidden="1" x14ac:dyDescent="0.2">
      <c r="A142" s="33">
        <v>0</v>
      </c>
      <c r="B142" s="67" t="s">
        <v>94</v>
      </c>
      <c r="C142" s="34">
        <v>0</v>
      </c>
      <c r="D142" s="34">
        <v>0</v>
      </c>
    </row>
    <row r="143" spans="1:6" hidden="1" x14ac:dyDescent="0.2">
      <c r="A143" s="33">
        <v>0</v>
      </c>
      <c r="B143" s="67" t="s">
        <v>94</v>
      </c>
      <c r="C143" s="34">
        <v>0</v>
      </c>
      <c r="D143" s="34">
        <v>0</v>
      </c>
    </row>
    <row r="144" spans="1:6" hidden="1" x14ac:dyDescent="0.2">
      <c r="A144" s="33">
        <v>0</v>
      </c>
      <c r="B144" s="67" t="s">
        <v>94</v>
      </c>
      <c r="C144" s="34">
        <v>0</v>
      </c>
      <c r="D144" s="34">
        <v>0</v>
      </c>
    </row>
    <row r="145" spans="1:10" hidden="1" x14ac:dyDescent="0.2">
      <c r="A145" s="33">
        <v>0</v>
      </c>
      <c r="B145" s="67" t="s">
        <v>94</v>
      </c>
      <c r="C145" s="34">
        <v>0</v>
      </c>
      <c r="D145" s="34">
        <v>0</v>
      </c>
    </row>
    <row r="146" spans="1:10" hidden="1" x14ac:dyDescent="0.2">
      <c r="A146" s="33">
        <v>0</v>
      </c>
      <c r="B146" s="67" t="s">
        <v>94</v>
      </c>
      <c r="C146" s="34">
        <v>0</v>
      </c>
      <c r="D146" s="34">
        <v>0</v>
      </c>
    </row>
    <row r="147" spans="1:10" hidden="1" x14ac:dyDescent="0.2">
      <c r="A147" s="33">
        <v>0</v>
      </c>
      <c r="B147" s="67" t="s">
        <v>94</v>
      </c>
      <c r="C147" s="34">
        <v>0</v>
      </c>
      <c r="D147" s="34">
        <v>0</v>
      </c>
    </row>
    <row r="148" spans="1:10" hidden="1" x14ac:dyDescent="0.2">
      <c r="A148" s="33">
        <v>0</v>
      </c>
      <c r="B148" s="67" t="s">
        <v>94</v>
      </c>
      <c r="C148" s="34">
        <v>0</v>
      </c>
      <c r="D148" s="34">
        <v>0</v>
      </c>
    </row>
    <row r="149" spans="1:10" hidden="1" x14ac:dyDescent="0.2">
      <c r="A149" s="33">
        <v>0</v>
      </c>
      <c r="B149" s="67" t="s">
        <v>94</v>
      </c>
      <c r="C149" s="34">
        <v>0</v>
      </c>
      <c r="D149" s="34">
        <v>0</v>
      </c>
    </row>
    <row r="150" spans="1:10" hidden="1" x14ac:dyDescent="0.2">
      <c r="A150" s="33">
        <v>0</v>
      </c>
      <c r="B150" s="67" t="s">
        <v>94</v>
      </c>
      <c r="C150" s="34">
        <v>0</v>
      </c>
      <c r="D150" s="34">
        <v>0</v>
      </c>
    </row>
    <row r="151" spans="1:10" hidden="1" x14ac:dyDescent="0.2">
      <c r="A151" s="33">
        <v>0</v>
      </c>
      <c r="B151" s="67" t="s">
        <v>94</v>
      </c>
      <c r="C151" s="34">
        <v>0</v>
      </c>
      <c r="D151" s="34">
        <v>0</v>
      </c>
    </row>
    <row r="152" spans="1:10" x14ac:dyDescent="0.2">
      <c r="C152" s="62"/>
    </row>
    <row r="154" spans="1:10" s="11" customFormat="1" ht="71.650000000000006" customHeight="1" x14ac:dyDescent="0.2">
      <c r="A154" s="35"/>
      <c r="B154" s="70"/>
      <c r="C154" s="36"/>
      <c r="D154" s="37"/>
      <c r="F154" s="4"/>
      <c r="J154" s="4"/>
    </row>
    <row r="155" spans="1:10" s="11" customFormat="1" x14ac:dyDescent="0.2">
      <c r="A155" s="35"/>
      <c r="B155" s="70"/>
      <c r="C155" s="36"/>
      <c r="D155" s="37"/>
      <c r="F155" s="4"/>
      <c r="J155" s="4"/>
    </row>
    <row r="156" spans="1:10" s="11" customFormat="1" x14ac:dyDescent="0.2">
      <c r="A156" s="35"/>
      <c r="B156" s="70"/>
      <c r="C156" s="36"/>
      <c r="D156" s="37"/>
      <c r="F156" s="4"/>
    </row>
    <row r="157" spans="1:10" s="11" customFormat="1" x14ac:dyDescent="0.2">
      <c r="A157" s="35"/>
      <c r="B157" s="70"/>
      <c r="C157" s="36"/>
      <c r="D157" s="37"/>
      <c r="F157" s="4"/>
    </row>
    <row r="158" spans="1:10" s="11" customFormat="1" x14ac:dyDescent="0.2">
      <c r="A158" s="35"/>
      <c r="B158" s="70"/>
      <c r="C158" s="36"/>
      <c r="D158" s="37"/>
    </row>
    <row r="159" spans="1:10" x14ac:dyDescent="0.2">
      <c r="B159" s="71"/>
      <c r="F159" s="11"/>
      <c r="J159" s="11"/>
    </row>
    <row r="160" spans="1:10" x14ac:dyDescent="0.2">
      <c r="B160" s="71"/>
      <c r="F160" s="11"/>
      <c r="J160" s="11"/>
    </row>
    <row r="161" spans="2:6" x14ac:dyDescent="0.2">
      <c r="B161" s="71"/>
      <c r="F161" s="11"/>
    </row>
    <row r="162" spans="2:6" x14ac:dyDescent="0.2">
      <c r="F162" s="11"/>
    </row>
  </sheetData>
  <sheetProtection selectLockedCells="1" selectUnlockedCells="1"/>
  <mergeCells count="9">
    <mergeCell ref="A140:B140"/>
    <mergeCell ref="A9:A11"/>
    <mergeCell ref="B9:B11"/>
    <mergeCell ref="C9:D10"/>
    <mergeCell ref="A1:F1"/>
    <mergeCell ref="A2:F2"/>
    <mergeCell ref="A3:F3"/>
    <mergeCell ref="A5:F5"/>
    <mergeCell ref="E9:F10"/>
  </mergeCells>
  <pageMargins left="0.78740157480314965" right="0.39370078740157483" top="0.59055118110236227" bottom="0.59055118110236227" header="0" footer="0"/>
  <pageSetup paperSize="9" scale="88" firstPageNumber="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22</xdr:col>
                <xdr:colOff>0</xdr:colOff>
                <xdr:row>2</xdr:row>
                <xdr:rowOff>0</xdr:rowOff>
              </from>
              <to>
                <xdr:col>27</xdr:col>
                <xdr:colOff>590550</xdr:colOff>
                <xdr:row>3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H231"/>
  <sheetViews>
    <sheetView view="pageBreakPreview" zoomScaleSheetLayoutView="100" workbookViewId="0">
      <selection activeCell="E80" sqref="E80"/>
    </sheetView>
  </sheetViews>
  <sheetFormatPr defaultColWidth="9.140625" defaultRowHeight="12.75" x14ac:dyDescent="0.2"/>
  <cols>
    <col min="1" max="1" width="76.42578125" style="22" customWidth="1"/>
    <col min="2" max="2" width="14.85546875" style="22" customWidth="1"/>
    <col min="3" max="3" width="5.140625" style="22" customWidth="1"/>
    <col min="4" max="4" width="12.28515625" style="137" customWidth="1"/>
    <col min="5" max="5" width="14.7109375" style="23" customWidth="1"/>
    <col min="6" max="6" width="14.42578125" style="16" customWidth="1"/>
    <col min="7" max="7" width="14.7109375" style="16" customWidth="1"/>
    <col min="8" max="16384" width="9.140625" style="5"/>
  </cols>
  <sheetData>
    <row r="1" spans="1:7" s="138" customFormat="1" x14ac:dyDescent="0.2">
      <c r="A1" s="179" t="s">
        <v>192</v>
      </c>
      <c r="B1" s="179"/>
      <c r="C1" s="179"/>
      <c r="D1" s="179"/>
      <c r="E1" s="179"/>
      <c r="F1" s="179"/>
      <c r="G1" s="179"/>
    </row>
    <row r="2" spans="1:7" s="140" customFormat="1" ht="14.25" x14ac:dyDescent="0.2">
      <c r="A2" s="180" t="s">
        <v>188</v>
      </c>
      <c r="B2" s="180"/>
      <c r="C2" s="180"/>
      <c r="D2" s="180"/>
      <c r="E2" s="180"/>
      <c r="F2" s="180"/>
      <c r="G2" s="180"/>
    </row>
    <row r="3" spans="1:7" s="142" customFormat="1" ht="14.25" x14ac:dyDescent="0.2">
      <c r="A3" s="180" t="s">
        <v>189</v>
      </c>
      <c r="B3" s="180"/>
      <c r="C3" s="180"/>
      <c r="D3" s="180"/>
      <c r="E3" s="180"/>
      <c r="F3" s="180"/>
      <c r="G3" s="180"/>
    </row>
    <row r="4" spans="1:7" s="142" customFormat="1" ht="14.25" x14ac:dyDescent="0.2">
      <c r="A4" s="139"/>
      <c r="B4" s="139"/>
      <c r="C4" s="139"/>
      <c r="D4" s="139"/>
      <c r="E4" s="141"/>
      <c r="F4" s="153"/>
      <c r="G4" s="139"/>
    </row>
    <row r="5" spans="1:7" s="142" customFormat="1" ht="8.65" customHeight="1" x14ac:dyDescent="0.2">
      <c r="A5" s="144"/>
      <c r="B5" s="144"/>
      <c r="C5" s="144"/>
      <c r="D5" s="144"/>
      <c r="E5" s="144"/>
      <c r="F5" s="153"/>
      <c r="G5" s="139"/>
    </row>
    <row r="6" spans="1:7" s="140" customFormat="1" ht="28.15" customHeight="1" x14ac:dyDescent="0.2">
      <c r="A6" s="181" t="s">
        <v>193</v>
      </c>
      <c r="B6" s="181"/>
      <c r="C6" s="181"/>
      <c r="D6" s="181"/>
      <c r="E6" s="181"/>
      <c r="F6" s="181"/>
      <c r="G6" s="181"/>
    </row>
    <row r="7" spans="1:7" s="140" customFormat="1" ht="15" x14ac:dyDescent="0.25">
      <c r="A7" s="145"/>
      <c r="B7" s="145"/>
      <c r="C7" s="145"/>
      <c r="D7" s="145"/>
      <c r="E7" s="143"/>
      <c r="F7" s="143"/>
      <c r="G7" s="154" t="s">
        <v>185</v>
      </c>
    </row>
    <row r="8" spans="1:7" s="6" customFormat="1" ht="14.25" customHeight="1" x14ac:dyDescent="0.2">
      <c r="A8" s="166" t="s">
        <v>8</v>
      </c>
      <c r="B8" s="184" t="s">
        <v>2</v>
      </c>
      <c r="C8" s="184" t="s">
        <v>3</v>
      </c>
      <c r="D8" s="182" t="s">
        <v>183</v>
      </c>
      <c r="E8" s="183"/>
      <c r="F8" s="182" t="s">
        <v>184</v>
      </c>
      <c r="G8" s="183"/>
    </row>
    <row r="9" spans="1:7" s="6" customFormat="1" ht="104.25" customHeight="1" x14ac:dyDescent="0.2">
      <c r="A9" s="166"/>
      <c r="B9" s="185"/>
      <c r="C9" s="185"/>
      <c r="D9" s="146" t="s">
        <v>4</v>
      </c>
      <c r="E9" s="19" t="s">
        <v>151</v>
      </c>
      <c r="F9" s="146" t="s">
        <v>4</v>
      </c>
      <c r="G9" s="19" t="s">
        <v>151</v>
      </c>
    </row>
    <row r="10" spans="1:7" ht="25.5" x14ac:dyDescent="0.2">
      <c r="A10" s="56" t="s">
        <v>152</v>
      </c>
      <c r="B10" s="56" t="str">
        <f>'3'!D14</f>
        <v>0100000000</v>
      </c>
      <c r="C10" s="56"/>
      <c r="D10" s="57">
        <f>D11+D13+D20+D15+D18</f>
        <v>62147.733999999997</v>
      </c>
      <c r="E10" s="57">
        <f>E11+E13+E20+E15+E18</f>
        <v>363</v>
      </c>
      <c r="F10" s="57">
        <f>F11+F13+F20+F15+F18</f>
        <v>45791.222000000002</v>
      </c>
      <c r="G10" s="57">
        <f>G11+G13+G20+G15+G18</f>
        <v>363</v>
      </c>
    </row>
    <row r="11" spans="1:7" ht="38.25" x14ac:dyDescent="0.2">
      <c r="A11" s="10" t="s">
        <v>32</v>
      </c>
      <c r="B11" s="10" t="s">
        <v>10</v>
      </c>
      <c r="C11" s="10">
        <v>100</v>
      </c>
      <c r="D11" s="47">
        <f>D12</f>
        <v>13657.451999999999</v>
      </c>
      <c r="E11" s="47">
        <f>E12</f>
        <v>0</v>
      </c>
      <c r="F11" s="47">
        <f>F12</f>
        <v>10411.144</v>
      </c>
      <c r="G11" s="47">
        <f>G12</f>
        <v>0</v>
      </c>
    </row>
    <row r="12" spans="1:7" x14ac:dyDescent="0.2">
      <c r="A12" s="10" t="s">
        <v>82</v>
      </c>
      <c r="B12" s="10" t="s">
        <v>10</v>
      </c>
      <c r="C12" s="10">
        <v>110</v>
      </c>
      <c r="D12" s="47">
        <f>'3'!F16+'3'!F22</f>
        <v>13657.451999999999</v>
      </c>
      <c r="E12" s="47">
        <f>'3'!G16+'3'!G22</f>
        <v>0</v>
      </c>
      <c r="F12" s="47">
        <f>'3'!H16+'3'!H22</f>
        <v>10411.144</v>
      </c>
      <c r="G12" s="47">
        <f>'3'!I16+'3'!I22</f>
        <v>0</v>
      </c>
    </row>
    <row r="13" spans="1:7" x14ac:dyDescent="0.2">
      <c r="A13" s="42" t="s">
        <v>34</v>
      </c>
      <c r="B13" s="10" t="s">
        <v>10</v>
      </c>
      <c r="C13" s="10">
        <v>200</v>
      </c>
      <c r="D13" s="47">
        <f>D14</f>
        <v>910.0390000000001</v>
      </c>
      <c r="E13" s="47">
        <f>E14</f>
        <v>0</v>
      </c>
      <c r="F13" s="47">
        <f>F14</f>
        <v>544.78899999999999</v>
      </c>
      <c r="G13" s="47">
        <f>G14</f>
        <v>0</v>
      </c>
    </row>
    <row r="14" spans="1:7" ht="25.5" x14ac:dyDescent="0.2">
      <c r="A14" s="10" t="s">
        <v>35</v>
      </c>
      <c r="B14" s="10" t="s">
        <v>10</v>
      </c>
      <c r="C14" s="10">
        <v>240</v>
      </c>
      <c r="D14" s="47">
        <f>'3'!F18+'3'!F24+'3'!F30</f>
        <v>910.0390000000001</v>
      </c>
      <c r="E14" s="47">
        <f>'3'!G18+'3'!G24+'3'!G30</f>
        <v>0</v>
      </c>
      <c r="F14" s="47">
        <f>'3'!H18+'3'!H24+'3'!H30</f>
        <v>544.78899999999999</v>
      </c>
      <c r="G14" s="47">
        <f>'3'!I18+'3'!I24+'3'!I30</f>
        <v>0</v>
      </c>
    </row>
    <row r="15" spans="1:7" x14ac:dyDescent="0.2">
      <c r="A15" s="10" t="s">
        <v>43</v>
      </c>
      <c r="B15" s="10" t="s">
        <v>10</v>
      </c>
      <c r="C15" s="10">
        <v>500</v>
      </c>
      <c r="D15" s="47">
        <f>D16+D17</f>
        <v>46059.913</v>
      </c>
      <c r="E15" s="47">
        <f>E16+E17</f>
        <v>363</v>
      </c>
      <c r="F15" s="47">
        <f>F16+F17</f>
        <v>33834.646999999997</v>
      </c>
      <c r="G15" s="47">
        <f>G16+G17</f>
        <v>363</v>
      </c>
    </row>
    <row r="16" spans="1:7" x14ac:dyDescent="0.2">
      <c r="A16" s="10" t="s">
        <v>49</v>
      </c>
      <c r="B16" s="10" t="s">
        <v>10</v>
      </c>
      <c r="C16" s="10">
        <v>510</v>
      </c>
      <c r="D16" s="47">
        <f>'3'!F45</f>
        <v>24888</v>
      </c>
      <c r="E16" s="47">
        <f>'3'!G45+'3'!G49</f>
        <v>363</v>
      </c>
      <c r="F16" s="47">
        <f>'3'!H45</f>
        <v>21979.987000000001</v>
      </c>
      <c r="G16" s="47">
        <f>'3'!I45+'3'!I49</f>
        <v>363</v>
      </c>
    </row>
    <row r="17" spans="1:7" x14ac:dyDescent="0.2">
      <c r="A17" s="10" t="s">
        <v>44</v>
      </c>
      <c r="B17" s="10" t="s">
        <v>10</v>
      </c>
      <c r="C17" s="10">
        <v>540</v>
      </c>
      <c r="D17" s="47">
        <f>'3'!F37+'3'!F49</f>
        <v>21171.913</v>
      </c>
      <c r="E17" s="47">
        <f>'3'!G37</f>
        <v>0</v>
      </c>
      <c r="F17" s="47">
        <f>'3'!H37+'3'!H49</f>
        <v>11854.66</v>
      </c>
      <c r="G17" s="47">
        <f>'3'!I37</f>
        <v>0</v>
      </c>
    </row>
    <row r="18" spans="1:7" x14ac:dyDescent="0.2">
      <c r="A18" s="10" t="s">
        <v>46</v>
      </c>
      <c r="B18" s="10" t="s">
        <v>10</v>
      </c>
      <c r="C18" s="10">
        <v>700</v>
      </c>
      <c r="D18" s="47">
        <f>D19</f>
        <v>1520</v>
      </c>
      <c r="E18" s="47">
        <f>E19</f>
        <v>0</v>
      </c>
      <c r="F18" s="47">
        <f>F19</f>
        <v>1000.5650000000001</v>
      </c>
      <c r="G18" s="47">
        <f>G19</f>
        <v>0</v>
      </c>
    </row>
    <row r="19" spans="1:7" x14ac:dyDescent="0.2">
      <c r="A19" s="10" t="s">
        <v>47</v>
      </c>
      <c r="B19" s="10" t="s">
        <v>10</v>
      </c>
      <c r="C19" s="10">
        <v>730</v>
      </c>
      <c r="D19" s="47">
        <f>'3'!F41</f>
        <v>1520</v>
      </c>
      <c r="E19" s="47">
        <f>'3'!G41</f>
        <v>0</v>
      </c>
      <c r="F19" s="47">
        <f>'3'!H41</f>
        <v>1000.5650000000001</v>
      </c>
      <c r="G19" s="47">
        <f>'3'!I41</f>
        <v>0</v>
      </c>
    </row>
    <row r="20" spans="1:7" x14ac:dyDescent="0.2">
      <c r="A20" s="10" t="s">
        <v>36</v>
      </c>
      <c r="B20" s="10" t="s">
        <v>10</v>
      </c>
      <c r="C20" s="10">
        <v>800</v>
      </c>
      <c r="D20" s="47">
        <f>D21</f>
        <v>0.33</v>
      </c>
      <c r="E20" s="47">
        <f>E21</f>
        <v>0</v>
      </c>
      <c r="F20" s="47">
        <f>F21</f>
        <v>7.6999999999999999E-2</v>
      </c>
      <c r="G20" s="47">
        <f>G21</f>
        <v>0</v>
      </c>
    </row>
    <row r="21" spans="1:7" x14ac:dyDescent="0.2">
      <c r="A21" s="10" t="s">
        <v>37</v>
      </c>
      <c r="B21" s="10" t="s">
        <v>10</v>
      </c>
      <c r="C21" s="10">
        <v>850</v>
      </c>
      <c r="D21" s="47">
        <f>'3'!F26</f>
        <v>0.33</v>
      </c>
      <c r="E21" s="47">
        <f>'3'!G26</f>
        <v>0</v>
      </c>
      <c r="F21" s="47">
        <f>'3'!H26</f>
        <v>7.6999999999999999E-2</v>
      </c>
      <c r="G21" s="47">
        <f>'3'!I26</f>
        <v>0</v>
      </c>
    </row>
    <row r="22" spans="1:7" ht="25.5" x14ac:dyDescent="0.2">
      <c r="A22" s="56" t="s">
        <v>153</v>
      </c>
      <c r="B22" s="56" t="str">
        <f>'3'!D52</f>
        <v>0200000000</v>
      </c>
      <c r="C22" s="56"/>
      <c r="D22" s="57">
        <f>D23+D25+D29+D31+D27</f>
        <v>25573.284</v>
      </c>
      <c r="E22" s="57">
        <f>E23+E25+E29+E31+E27</f>
        <v>19914.113999999998</v>
      </c>
      <c r="F22" s="57">
        <f>F23+F25+F29+F31+F27</f>
        <v>19570.178999999996</v>
      </c>
      <c r="G22" s="57">
        <f>G23+G25+G29+G31+G27</f>
        <v>16434.114000000001</v>
      </c>
    </row>
    <row r="23" spans="1:7" ht="38.25" x14ac:dyDescent="0.2">
      <c r="A23" s="10" t="s">
        <v>32</v>
      </c>
      <c r="B23" s="10" t="s">
        <v>14</v>
      </c>
      <c r="C23" s="10">
        <v>100</v>
      </c>
      <c r="D23" s="47">
        <f>D24</f>
        <v>1891.7080000000001</v>
      </c>
      <c r="E23" s="47">
        <f>E24</f>
        <v>0</v>
      </c>
      <c r="F23" s="47">
        <f>F24</f>
        <v>1358.0719999999999</v>
      </c>
      <c r="G23" s="47">
        <f>G24</f>
        <v>0</v>
      </c>
    </row>
    <row r="24" spans="1:7" x14ac:dyDescent="0.2">
      <c r="A24" s="10" t="s">
        <v>82</v>
      </c>
      <c r="B24" s="10" t="s">
        <v>14</v>
      </c>
      <c r="C24" s="10">
        <v>110</v>
      </c>
      <c r="D24" s="47">
        <f>'3'!F54</f>
        <v>1891.7080000000001</v>
      </c>
      <c r="E24" s="47">
        <f>'3'!G54</f>
        <v>0</v>
      </c>
      <c r="F24" s="47">
        <f>'3'!H54</f>
        <v>1358.0719999999999</v>
      </c>
      <c r="G24" s="47">
        <f>'3'!I54</f>
        <v>0</v>
      </c>
    </row>
    <row r="25" spans="1:7" x14ac:dyDescent="0.2">
      <c r="A25" s="42" t="s">
        <v>34</v>
      </c>
      <c r="B25" s="10" t="s">
        <v>14</v>
      </c>
      <c r="C25" s="10">
        <v>200</v>
      </c>
      <c r="D25" s="47">
        <f>D26</f>
        <v>4227.12</v>
      </c>
      <c r="E25" s="47">
        <f>E26</f>
        <v>1045.154</v>
      </c>
      <c r="F25" s="47">
        <f>F26</f>
        <v>1951.829</v>
      </c>
      <c r="G25" s="47">
        <f>G26</f>
        <v>445.154</v>
      </c>
    </row>
    <row r="26" spans="1:7" ht="25.5" x14ac:dyDescent="0.2">
      <c r="A26" s="10" t="s">
        <v>35</v>
      </c>
      <c r="B26" s="10" t="s">
        <v>14</v>
      </c>
      <c r="C26" s="10">
        <v>240</v>
      </c>
      <c r="D26" s="47">
        <f>'3'!F56+'3'!F76+'3'!F69+'3'!F84</f>
        <v>4227.12</v>
      </c>
      <c r="E26" s="47">
        <f>'3'!G56+'3'!G76+'3'!G69+'3'!G84</f>
        <v>1045.154</v>
      </c>
      <c r="F26" s="47">
        <f>'3'!H56+'3'!H76+'3'!H69+'3'!H84</f>
        <v>1951.829</v>
      </c>
      <c r="G26" s="47">
        <f>'3'!I56+'3'!I76+'3'!I69+'3'!I84</f>
        <v>445.154</v>
      </c>
    </row>
    <row r="27" spans="1:7" x14ac:dyDescent="0.2">
      <c r="A27" s="10" t="s">
        <v>69</v>
      </c>
      <c r="B27" s="10" t="s">
        <v>14</v>
      </c>
      <c r="C27" s="10">
        <v>300</v>
      </c>
      <c r="D27" s="47">
        <f>D28</f>
        <v>1732.962</v>
      </c>
      <c r="E27" s="47">
        <f>E28</f>
        <v>1732.962</v>
      </c>
      <c r="F27" s="47">
        <f>F28</f>
        <v>1732.962</v>
      </c>
      <c r="G27" s="47">
        <f>G28</f>
        <v>1732.962</v>
      </c>
    </row>
    <row r="28" spans="1:7" x14ac:dyDescent="0.2">
      <c r="A28" s="10" t="s">
        <v>70</v>
      </c>
      <c r="B28" s="10" t="s">
        <v>14</v>
      </c>
      <c r="C28" s="10">
        <v>320</v>
      </c>
      <c r="D28" s="47">
        <f>'3'!F99</f>
        <v>1732.962</v>
      </c>
      <c r="E28" s="47">
        <f>'3'!G99</f>
        <v>1732.962</v>
      </c>
      <c r="F28" s="47">
        <f>'3'!H99</f>
        <v>1732.962</v>
      </c>
      <c r="G28" s="47">
        <f>'3'!I99</f>
        <v>1732.962</v>
      </c>
    </row>
    <row r="29" spans="1:7" x14ac:dyDescent="0.2">
      <c r="A29" s="10" t="s">
        <v>74</v>
      </c>
      <c r="B29" s="10" t="s">
        <v>14</v>
      </c>
      <c r="C29" s="10">
        <v>400</v>
      </c>
      <c r="D29" s="47">
        <f>D30</f>
        <v>17135.998</v>
      </c>
      <c r="E29" s="47">
        <f>E30</f>
        <v>17135.998</v>
      </c>
      <c r="F29" s="47">
        <f>F30</f>
        <v>14255.998</v>
      </c>
      <c r="G29" s="47">
        <f>G30</f>
        <v>14255.998</v>
      </c>
    </row>
    <row r="30" spans="1:7" x14ac:dyDescent="0.2">
      <c r="A30" s="10" t="s">
        <v>108</v>
      </c>
      <c r="B30" s="10" t="s">
        <v>14</v>
      </c>
      <c r="C30" s="10">
        <v>410</v>
      </c>
      <c r="D30" s="47">
        <f>'3'!F109</f>
        <v>17135.998</v>
      </c>
      <c r="E30" s="47">
        <f>'3'!G109</f>
        <v>17135.998</v>
      </c>
      <c r="F30" s="47">
        <f>'3'!H109</f>
        <v>14255.998</v>
      </c>
      <c r="G30" s="47">
        <f>'3'!I109</f>
        <v>14255.998</v>
      </c>
    </row>
    <row r="31" spans="1:7" x14ac:dyDescent="0.2">
      <c r="A31" s="10" t="s">
        <v>36</v>
      </c>
      <c r="B31" s="10" t="s">
        <v>14</v>
      </c>
      <c r="C31" s="10">
        <v>800</v>
      </c>
      <c r="D31" s="47">
        <f>D32</f>
        <v>585.49599999999998</v>
      </c>
      <c r="E31" s="47">
        <f>E32</f>
        <v>0</v>
      </c>
      <c r="F31" s="47">
        <f>F32</f>
        <v>271.31799999999998</v>
      </c>
      <c r="G31" s="47">
        <f>G32</f>
        <v>0</v>
      </c>
    </row>
    <row r="32" spans="1:7" x14ac:dyDescent="0.2">
      <c r="A32" s="10" t="s">
        <v>37</v>
      </c>
      <c r="B32" s="10" t="s">
        <v>14</v>
      </c>
      <c r="C32" s="10">
        <v>850</v>
      </c>
      <c r="D32" s="47">
        <f>'3'!F58</f>
        <v>585.49599999999998</v>
      </c>
      <c r="E32" s="47">
        <f>'3'!G58</f>
        <v>0</v>
      </c>
      <c r="F32" s="47">
        <f>'3'!H58</f>
        <v>271.31799999999998</v>
      </c>
      <c r="G32" s="47">
        <f>'3'!I58</f>
        <v>0</v>
      </c>
    </row>
    <row r="33" spans="1:7" ht="41.25" customHeight="1" x14ac:dyDescent="0.2">
      <c r="A33" s="56" t="s">
        <v>160</v>
      </c>
      <c r="B33" s="56" t="str">
        <f>'3'!D180</f>
        <v>0300000000</v>
      </c>
      <c r="C33" s="56"/>
      <c r="D33" s="57">
        <f>D34+D36+D38</f>
        <v>12987.376</v>
      </c>
      <c r="E33" s="57">
        <f>E34+E36+E38</f>
        <v>8580.5360000000001</v>
      </c>
      <c r="F33" s="57">
        <f>F34+F36+F38</f>
        <v>9017.0290000000005</v>
      </c>
      <c r="G33" s="57">
        <f>G34+G36+G38</f>
        <v>5797.7820000000002</v>
      </c>
    </row>
    <row r="34" spans="1:7" ht="38.25" x14ac:dyDescent="0.2">
      <c r="A34" s="10" t="s">
        <v>32</v>
      </c>
      <c r="B34" s="10" t="s">
        <v>26</v>
      </c>
      <c r="C34" s="10">
        <v>100</v>
      </c>
      <c r="D34" s="47">
        <f>D35</f>
        <v>7339.8459999999995</v>
      </c>
      <c r="E34" s="47">
        <f>E35</f>
        <v>3152.616</v>
      </c>
      <c r="F34" s="47">
        <f>F35</f>
        <v>5444.598</v>
      </c>
      <c r="G34" s="47">
        <f>G35</f>
        <v>2358.6729999999998</v>
      </c>
    </row>
    <row r="35" spans="1:7" x14ac:dyDescent="0.2">
      <c r="A35" s="10" t="s">
        <v>33</v>
      </c>
      <c r="B35" s="10" t="s">
        <v>26</v>
      </c>
      <c r="C35" s="10">
        <v>120</v>
      </c>
      <c r="D35" s="47">
        <f>'3'!F182</f>
        <v>7339.8459999999995</v>
      </c>
      <c r="E35" s="47">
        <f>'3'!G182</f>
        <v>3152.616</v>
      </c>
      <c r="F35" s="47">
        <f>'3'!H182</f>
        <v>5444.598</v>
      </c>
      <c r="G35" s="47">
        <f>'3'!I182</f>
        <v>2358.6729999999998</v>
      </c>
    </row>
    <row r="36" spans="1:7" x14ac:dyDescent="0.2">
      <c r="A36" s="42" t="s">
        <v>34</v>
      </c>
      <c r="B36" s="10" t="s">
        <v>26</v>
      </c>
      <c r="C36" s="10">
        <v>200</v>
      </c>
      <c r="D36" s="47">
        <f>D37</f>
        <v>721.98500000000001</v>
      </c>
      <c r="E36" s="47">
        <f>E37</f>
        <v>502.375</v>
      </c>
      <c r="F36" s="47">
        <f>F37</f>
        <v>592.09100000000001</v>
      </c>
      <c r="G36" s="47">
        <f>G37</f>
        <v>458.76900000000001</v>
      </c>
    </row>
    <row r="37" spans="1:7" ht="25.5" x14ac:dyDescent="0.2">
      <c r="A37" s="10" t="s">
        <v>35</v>
      </c>
      <c r="B37" s="10" t="s">
        <v>26</v>
      </c>
      <c r="C37" s="10">
        <v>240</v>
      </c>
      <c r="D37" s="47">
        <f>'3'!F184</f>
        <v>721.98500000000001</v>
      </c>
      <c r="E37" s="47">
        <f>'3'!G184</f>
        <v>502.375</v>
      </c>
      <c r="F37" s="47">
        <f>'3'!H184</f>
        <v>592.09100000000001</v>
      </c>
      <c r="G37" s="47">
        <f>'3'!I184</f>
        <v>458.76900000000001</v>
      </c>
    </row>
    <row r="38" spans="1:7" x14ac:dyDescent="0.2">
      <c r="A38" s="10" t="s">
        <v>36</v>
      </c>
      <c r="B38" s="10" t="s">
        <v>26</v>
      </c>
      <c r="C38" s="10">
        <v>800</v>
      </c>
      <c r="D38" s="47">
        <f>D39</f>
        <v>4925.5450000000001</v>
      </c>
      <c r="E38" s="47">
        <f>E39</f>
        <v>4925.5450000000001</v>
      </c>
      <c r="F38" s="47">
        <f>F39</f>
        <v>2980.34</v>
      </c>
      <c r="G38" s="47">
        <f>G39</f>
        <v>2980.34</v>
      </c>
    </row>
    <row r="39" spans="1:7" ht="25.5" x14ac:dyDescent="0.2">
      <c r="A39" s="10" t="s">
        <v>85</v>
      </c>
      <c r="B39" s="10" t="s">
        <v>26</v>
      </c>
      <c r="C39" s="10">
        <v>810</v>
      </c>
      <c r="D39" s="47">
        <f>'3'!F186</f>
        <v>4925.5450000000001</v>
      </c>
      <c r="E39" s="47">
        <f>'3'!G186</f>
        <v>4925.5450000000001</v>
      </c>
      <c r="F39" s="47">
        <f>'3'!H186</f>
        <v>2980.34</v>
      </c>
      <c r="G39" s="47">
        <f>'3'!I186</f>
        <v>2980.34</v>
      </c>
    </row>
    <row r="40" spans="1:7" ht="51" x14ac:dyDescent="0.2">
      <c r="A40" s="56" t="s">
        <v>154</v>
      </c>
      <c r="B40" s="56" t="str">
        <f>'3'!D59</f>
        <v>0400000000</v>
      </c>
      <c r="C40" s="60"/>
      <c r="D40" s="103">
        <f t="shared" ref="D40:G41" si="0">D41</f>
        <v>27004.649000000001</v>
      </c>
      <c r="E40" s="103">
        <f t="shared" si="0"/>
        <v>0</v>
      </c>
      <c r="F40" s="103">
        <f t="shared" si="0"/>
        <v>19384.641</v>
      </c>
      <c r="G40" s="103">
        <f t="shared" si="0"/>
        <v>0</v>
      </c>
    </row>
    <row r="41" spans="1:7" ht="25.5" x14ac:dyDescent="0.2">
      <c r="A41" s="10" t="s">
        <v>54</v>
      </c>
      <c r="B41" s="10" t="s">
        <v>15</v>
      </c>
      <c r="C41" s="61">
        <v>600</v>
      </c>
      <c r="D41" s="9">
        <f t="shared" si="0"/>
        <v>27004.649000000001</v>
      </c>
      <c r="E41" s="9">
        <f t="shared" si="0"/>
        <v>0</v>
      </c>
      <c r="F41" s="9">
        <f t="shared" si="0"/>
        <v>19384.641</v>
      </c>
      <c r="G41" s="9">
        <f t="shared" si="0"/>
        <v>0</v>
      </c>
    </row>
    <row r="42" spans="1:7" x14ac:dyDescent="0.2">
      <c r="A42" s="10" t="s">
        <v>55</v>
      </c>
      <c r="B42" s="10" t="s">
        <v>15</v>
      </c>
      <c r="C42" s="61">
        <v>620</v>
      </c>
      <c r="D42" s="9">
        <f>'3'!F61</f>
        <v>27004.649000000001</v>
      </c>
      <c r="E42" s="9">
        <f>'3'!G61</f>
        <v>0</v>
      </c>
      <c r="F42" s="9">
        <f>'3'!H61</f>
        <v>19384.641</v>
      </c>
      <c r="G42" s="9">
        <f>'3'!I61</f>
        <v>0</v>
      </c>
    </row>
    <row r="43" spans="1:7" ht="25.5" x14ac:dyDescent="0.2">
      <c r="A43" s="56" t="s">
        <v>168</v>
      </c>
      <c r="B43" s="56" t="str">
        <f>'3'!D86</f>
        <v>0500000000</v>
      </c>
      <c r="C43" s="56"/>
      <c r="D43" s="18">
        <f t="shared" ref="D43:G44" si="1">D44</f>
        <v>42792.028999999995</v>
      </c>
      <c r="E43" s="18">
        <f t="shared" si="1"/>
        <v>394.44500000000005</v>
      </c>
      <c r="F43" s="18">
        <f t="shared" si="1"/>
        <v>32184.471000000001</v>
      </c>
      <c r="G43" s="18">
        <f t="shared" si="1"/>
        <v>394.44500000000005</v>
      </c>
    </row>
    <row r="44" spans="1:7" ht="25.5" x14ac:dyDescent="0.2">
      <c r="A44" s="10" t="s">
        <v>54</v>
      </c>
      <c r="B44" s="10" t="s">
        <v>19</v>
      </c>
      <c r="C44" s="12">
        <v>600</v>
      </c>
      <c r="D44" s="54">
        <f t="shared" si="1"/>
        <v>42792.028999999995</v>
      </c>
      <c r="E44" s="54">
        <f t="shared" si="1"/>
        <v>394.44500000000005</v>
      </c>
      <c r="F44" s="54">
        <f t="shared" si="1"/>
        <v>32184.471000000001</v>
      </c>
      <c r="G44" s="54">
        <f t="shared" si="1"/>
        <v>394.44500000000005</v>
      </c>
    </row>
    <row r="45" spans="1:7" x14ac:dyDescent="0.2">
      <c r="A45" s="10" t="s">
        <v>55</v>
      </c>
      <c r="B45" s="10" t="s">
        <v>19</v>
      </c>
      <c r="C45" s="12">
        <v>620</v>
      </c>
      <c r="D45" s="54">
        <f>'3'!F88+'3'!F92+'3'!F117</f>
        <v>42792.028999999995</v>
      </c>
      <c r="E45" s="54">
        <f>'3'!G88+'3'!G92+'3'!G117</f>
        <v>394.44500000000005</v>
      </c>
      <c r="F45" s="54">
        <f>'3'!H88+'3'!H92+'3'!H117</f>
        <v>32184.471000000001</v>
      </c>
      <c r="G45" s="54">
        <f>'3'!I88+'3'!I92+'3'!I117</f>
        <v>394.44500000000005</v>
      </c>
    </row>
    <row r="46" spans="1:7" ht="40.9" customHeight="1" x14ac:dyDescent="0.2">
      <c r="A46" s="56" t="s">
        <v>162</v>
      </c>
      <c r="B46" s="56" t="str">
        <f>'3'!D209</f>
        <v>0600000000</v>
      </c>
      <c r="C46" s="56"/>
      <c r="D46" s="57">
        <f t="shared" ref="D46:G47" si="2">D47</f>
        <v>63778.552000000011</v>
      </c>
      <c r="E46" s="57">
        <f t="shared" si="2"/>
        <v>9109.643</v>
      </c>
      <c r="F46" s="57">
        <f t="shared" si="2"/>
        <v>40890.156000000003</v>
      </c>
      <c r="G46" s="57">
        <f t="shared" si="2"/>
        <v>6107.24</v>
      </c>
    </row>
    <row r="47" spans="1:7" ht="25.5" x14ac:dyDescent="0.2">
      <c r="A47" s="10" t="s">
        <v>54</v>
      </c>
      <c r="B47" s="10" t="s">
        <v>28</v>
      </c>
      <c r="C47" s="10">
        <v>600</v>
      </c>
      <c r="D47" s="47">
        <f t="shared" si="2"/>
        <v>63778.552000000011</v>
      </c>
      <c r="E47" s="47">
        <f t="shared" si="2"/>
        <v>9109.643</v>
      </c>
      <c r="F47" s="47">
        <f t="shared" si="2"/>
        <v>40890.156000000003</v>
      </c>
      <c r="G47" s="47">
        <f t="shared" si="2"/>
        <v>6107.24</v>
      </c>
    </row>
    <row r="48" spans="1:7" x14ac:dyDescent="0.2">
      <c r="A48" s="10" t="s">
        <v>55</v>
      </c>
      <c r="B48" s="10" t="s">
        <v>28</v>
      </c>
      <c r="C48" s="10">
        <v>620</v>
      </c>
      <c r="D48" s="47">
        <f>'3'!F204+'3'!F211+'3'!F216+'3'!F222</f>
        <v>63778.552000000011</v>
      </c>
      <c r="E48" s="47">
        <f>'3'!G204+'3'!G211+'3'!G216+'3'!G222</f>
        <v>9109.643</v>
      </c>
      <c r="F48" s="47">
        <f>'3'!H204+'3'!H211+'3'!H216+'3'!H222</f>
        <v>40890.156000000003</v>
      </c>
      <c r="G48" s="47">
        <f>'3'!I204+'3'!I211+'3'!I216+'3'!I222</f>
        <v>6107.24</v>
      </c>
    </row>
    <row r="49" spans="1:7" ht="25.5" x14ac:dyDescent="0.2">
      <c r="A49" s="56" t="s">
        <v>163</v>
      </c>
      <c r="B49" s="56" t="str">
        <f>'3'!D232</f>
        <v>0700000000</v>
      </c>
      <c r="C49" s="56"/>
      <c r="D49" s="57">
        <f t="shared" ref="D49:G50" si="3">D50</f>
        <v>2777.7579999999998</v>
      </c>
      <c r="E49" s="57">
        <f t="shared" si="3"/>
        <v>0</v>
      </c>
      <c r="F49" s="57">
        <f t="shared" si="3"/>
        <v>2036.14</v>
      </c>
      <c r="G49" s="57">
        <f t="shared" si="3"/>
        <v>0</v>
      </c>
    </row>
    <row r="50" spans="1:7" ht="25.5" x14ac:dyDescent="0.2">
      <c r="A50" s="10" t="s">
        <v>54</v>
      </c>
      <c r="B50" s="10" t="s">
        <v>29</v>
      </c>
      <c r="C50" s="10">
        <v>600</v>
      </c>
      <c r="D50" s="47">
        <f t="shared" si="3"/>
        <v>2777.7579999999998</v>
      </c>
      <c r="E50" s="47">
        <f t="shared" si="3"/>
        <v>0</v>
      </c>
      <c r="F50" s="47">
        <f t="shared" si="3"/>
        <v>2036.14</v>
      </c>
      <c r="G50" s="47">
        <f t="shared" si="3"/>
        <v>0</v>
      </c>
    </row>
    <row r="51" spans="1:7" x14ac:dyDescent="0.2">
      <c r="A51" s="10" t="s">
        <v>55</v>
      </c>
      <c r="B51" s="10" t="s">
        <v>29</v>
      </c>
      <c r="C51" s="10">
        <v>620</v>
      </c>
      <c r="D51" s="47">
        <f>'3'!F234</f>
        <v>2777.7579999999998</v>
      </c>
      <c r="E51" s="47">
        <f>'3'!G234</f>
        <v>0</v>
      </c>
      <c r="F51" s="47">
        <f>'3'!H234</f>
        <v>2036.14</v>
      </c>
      <c r="G51" s="47">
        <f>'3'!I234</f>
        <v>0</v>
      </c>
    </row>
    <row r="52" spans="1:7" ht="38.25" x14ac:dyDescent="0.2">
      <c r="A52" s="56" t="s">
        <v>161</v>
      </c>
      <c r="B52" s="56" t="str">
        <f>'3'!D194</f>
        <v>0800000000</v>
      </c>
      <c r="C52" s="56"/>
      <c r="D52" s="57">
        <f t="shared" ref="D52:G53" si="4">D53</f>
        <v>5280.1779999999999</v>
      </c>
      <c r="E52" s="57">
        <f t="shared" si="4"/>
        <v>0</v>
      </c>
      <c r="F52" s="57">
        <f t="shared" si="4"/>
        <v>4406.0630000000001</v>
      </c>
      <c r="G52" s="57">
        <f t="shared" si="4"/>
        <v>0</v>
      </c>
    </row>
    <row r="53" spans="1:7" x14ac:dyDescent="0.2">
      <c r="A53" s="10" t="s">
        <v>36</v>
      </c>
      <c r="B53" s="10" t="s">
        <v>27</v>
      </c>
      <c r="C53" s="10">
        <v>800</v>
      </c>
      <c r="D53" s="47">
        <f t="shared" si="4"/>
        <v>5280.1779999999999</v>
      </c>
      <c r="E53" s="47">
        <f t="shared" si="4"/>
        <v>0</v>
      </c>
      <c r="F53" s="47">
        <f t="shared" si="4"/>
        <v>4406.0630000000001</v>
      </c>
      <c r="G53" s="47">
        <f t="shared" si="4"/>
        <v>0</v>
      </c>
    </row>
    <row r="54" spans="1:7" ht="25.5" x14ac:dyDescent="0.2">
      <c r="A54" s="10" t="s">
        <v>85</v>
      </c>
      <c r="B54" s="10" t="s">
        <v>27</v>
      </c>
      <c r="C54" s="10">
        <v>810</v>
      </c>
      <c r="D54" s="47">
        <f>'3'!F196</f>
        <v>5280.1779999999999</v>
      </c>
      <c r="E54" s="47">
        <f>'3'!G196</f>
        <v>0</v>
      </c>
      <c r="F54" s="47">
        <f>'3'!H196</f>
        <v>4406.0630000000001</v>
      </c>
      <c r="G54" s="47">
        <f>'3'!I196</f>
        <v>0</v>
      </c>
    </row>
    <row r="55" spans="1:7" ht="25.5" hidden="1" x14ac:dyDescent="0.2">
      <c r="A55" s="10" t="s">
        <v>107</v>
      </c>
      <c r="B55" s="10">
        <v>4400000000</v>
      </c>
      <c r="C55" s="10">
        <v>400</v>
      </c>
      <c r="D55" s="47" t="e">
        <f>D56</f>
        <v>#REF!</v>
      </c>
      <c r="E55" s="47" t="e">
        <f>E56</f>
        <v>#REF!</v>
      </c>
      <c r="F55" s="47" t="e">
        <f>F56</f>
        <v>#REF!</v>
      </c>
      <c r="G55" s="47" t="e">
        <f>G56</f>
        <v>#REF!</v>
      </c>
    </row>
    <row r="56" spans="1:7" hidden="1" x14ac:dyDescent="0.2">
      <c r="A56" s="10" t="s">
        <v>108</v>
      </c>
      <c r="B56" s="10">
        <v>4400000000</v>
      </c>
      <c r="C56" s="10">
        <v>410</v>
      </c>
      <c r="D56" s="47" t="e">
        <f>'3'!#REF!</f>
        <v>#REF!</v>
      </c>
      <c r="E56" s="47" t="e">
        <f>'3'!#REF!</f>
        <v>#REF!</v>
      </c>
      <c r="F56" s="47" t="e">
        <f>'3'!#REF!</f>
        <v>#REF!</v>
      </c>
      <c r="G56" s="47" t="e">
        <f>'3'!#REF!</f>
        <v>#REF!</v>
      </c>
    </row>
    <row r="57" spans="1:7" x14ac:dyDescent="0.2">
      <c r="A57" s="56" t="s">
        <v>157</v>
      </c>
      <c r="B57" s="56" t="str">
        <f>'3'!D104</f>
        <v>1000000000</v>
      </c>
      <c r="C57" s="56"/>
      <c r="D57" s="57">
        <f t="shared" ref="D57:G58" si="5">D58</f>
        <v>791.34299999999996</v>
      </c>
      <c r="E57" s="57">
        <f t="shared" si="5"/>
        <v>478.52499999999998</v>
      </c>
      <c r="F57" s="57">
        <f t="shared" si="5"/>
        <v>791.34299999999996</v>
      </c>
      <c r="G57" s="57">
        <f t="shared" si="5"/>
        <v>478.52499999999998</v>
      </c>
    </row>
    <row r="58" spans="1:7" x14ac:dyDescent="0.2">
      <c r="A58" s="10" t="s">
        <v>69</v>
      </c>
      <c r="B58" s="10" t="s">
        <v>22</v>
      </c>
      <c r="C58" s="10">
        <v>300</v>
      </c>
      <c r="D58" s="47">
        <f t="shared" si="5"/>
        <v>791.34299999999996</v>
      </c>
      <c r="E58" s="47">
        <f t="shared" si="5"/>
        <v>478.52499999999998</v>
      </c>
      <c r="F58" s="47">
        <f t="shared" si="5"/>
        <v>791.34299999999996</v>
      </c>
      <c r="G58" s="47">
        <f t="shared" si="5"/>
        <v>478.52499999999998</v>
      </c>
    </row>
    <row r="59" spans="1:7" x14ac:dyDescent="0.2">
      <c r="A59" s="10" t="s">
        <v>70</v>
      </c>
      <c r="B59" s="10" t="s">
        <v>22</v>
      </c>
      <c r="C59" s="10">
        <v>320</v>
      </c>
      <c r="D59" s="47">
        <f>'3'!F106</f>
        <v>791.34299999999996</v>
      </c>
      <c r="E59" s="47">
        <f>'3'!G106</f>
        <v>478.52499999999998</v>
      </c>
      <c r="F59" s="47">
        <f>'3'!H106</f>
        <v>791.34299999999996</v>
      </c>
      <c r="G59" s="47">
        <f>'3'!I106</f>
        <v>478.52499999999998</v>
      </c>
    </row>
    <row r="60" spans="1:7" ht="41.25" customHeight="1" x14ac:dyDescent="0.2">
      <c r="A60" s="56" t="s">
        <v>167</v>
      </c>
      <c r="B60" s="56" t="str">
        <f>'3'!D63</f>
        <v>1100000000</v>
      </c>
      <c r="C60" s="56"/>
      <c r="D60" s="57">
        <f t="shared" ref="D60:G61" si="6">D61</f>
        <v>7846.6109999999999</v>
      </c>
      <c r="E60" s="57">
        <f t="shared" si="6"/>
        <v>0</v>
      </c>
      <c r="F60" s="57">
        <f t="shared" si="6"/>
        <v>1467.3430000000001</v>
      </c>
      <c r="G60" s="57">
        <f t="shared" si="6"/>
        <v>0</v>
      </c>
    </row>
    <row r="61" spans="1:7" x14ac:dyDescent="0.2">
      <c r="A61" s="42" t="s">
        <v>34</v>
      </c>
      <c r="B61" s="10" t="s">
        <v>17</v>
      </c>
      <c r="C61" s="10">
        <v>200</v>
      </c>
      <c r="D61" s="47">
        <f t="shared" si="6"/>
        <v>7846.6109999999999</v>
      </c>
      <c r="E61" s="47">
        <f t="shared" si="6"/>
        <v>0</v>
      </c>
      <c r="F61" s="47">
        <f t="shared" si="6"/>
        <v>1467.3430000000001</v>
      </c>
      <c r="G61" s="47">
        <f t="shared" si="6"/>
        <v>0</v>
      </c>
    </row>
    <row r="62" spans="1:7" ht="25.5" x14ac:dyDescent="0.2">
      <c r="A62" s="10" t="s">
        <v>35</v>
      </c>
      <c r="B62" s="10" t="s">
        <v>17</v>
      </c>
      <c r="C62" s="10">
        <v>240</v>
      </c>
      <c r="D62" s="47">
        <f>'3'!F65</f>
        <v>7846.6109999999999</v>
      </c>
      <c r="E62" s="47">
        <f>'3'!G65</f>
        <v>0</v>
      </c>
      <c r="F62" s="47">
        <f>'3'!H65</f>
        <v>1467.3430000000001</v>
      </c>
      <c r="G62" s="47">
        <f>'3'!I65</f>
        <v>0</v>
      </c>
    </row>
    <row r="63" spans="1:7" ht="25.5" x14ac:dyDescent="0.2">
      <c r="A63" s="56" t="s">
        <v>165</v>
      </c>
      <c r="B63" s="56" t="str">
        <f>'3'!D127</f>
        <v>1200000000</v>
      </c>
      <c r="C63" s="56"/>
      <c r="D63" s="57">
        <f>D64+D66</f>
        <v>392.16899999999998</v>
      </c>
      <c r="E63" s="57">
        <f>E64+E66</f>
        <v>376.13900000000001</v>
      </c>
      <c r="F63" s="57">
        <f>F64+F66</f>
        <v>261.25200000000001</v>
      </c>
      <c r="G63" s="57">
        <f>G64+G66</f>
        <v>245.22200000000001</v>
      </c>
    </row>
    <row r="64" spans="1:7" ht="38.25" x14ac:dyDescent="0.2">
      <c r="A64" s="10" t="s">
        <v>32</v>
      </c>
      <c r="B64" s="10" t="s">
        <v>24</v>
      </c>
      <c r="C64" s="10">
        <v>100</v>
      </c>
      <c r="D64" s="48">
        <f>D65</f>
        <v>285.77699999999999</v>
      </c>
      <c r="E64" s="48">
        <f>E65</f>
        <v>285.77699999999999</v>
      </c>
      <c r="F64" s="48">
        <f>F65</f>
        <v>227.59</v>
      </c>
      <c r="G64" s="48">
        <f>G65</f>
        <v>227.59</v>
      </c>
    </row>
    <row r="65" spans="1:7" x14ac:dyDescent="0.2">
      <c r="A65" s="10" t="s">
        <v>33</v>
      </c>
      <c r="B65" s="10" t="s">
        <v>24</v>
      </c>
      <c r="C65" s="10">
        <v>120</v>
      </c>
      <c r="D65" s="48">
        <f>'3'!F129</f>
        <v>285.77699999999999</v>
      </c>
      <c r="E65" s="48">
        <f>'3'!G129</f>
        <v>285.77699999999999</v>
      </c>
      <c r="F65" s="48">
        <f>'3'!H129</f>
        <v>227.59</v>
      </c>
      <c r="G65" s="48">
        <f>'3'!I129</f>
        <v>227.59</v>
      </c>
    </row>
    <row r="66" spans="1:7" x14ac:dyDescent="0.2">
      <c r="A66" s="42" t="s">
        <v>34</v>
      </c>
      <c r="B66" s="10" t="s">
        <v>24</v>
      </c>
      <c r="C66" s="10">
        <v>200</v>
      </c>
      <c r="D66" s="48">
        <f>D67</f>
        <v>106.392</v>
      </c>
      <c r="E66" s="48">
        <f>E67</f>
        <v>90.361999999999995</v>
      </c>
      <c r="F66" s="48">
        <f>F67</f>
        <v>33.662000000000006</v>
      </c>
      <c r="G66" s="48">
        <f>G67</f>
        <v>17.632000000000001</v>
      </c>
    </row>
    <row r="67" spans="1:7" ht="25.5" x14ac:dyDescent="0.2">
      <c r="A67" s="10" t="s">
        <v>35</v>
      </c>
      <c r="B67" s="10" t="s">
        <v>24</v>
      </c>
      <c r="C67" s="10">
        <v>240</v>
      </c>
      <c r="D67" s="48">
        <f>'3'!F131+'3'!F158</f>
        <v>106.392</v>
      </c>
      <c r="E67" s="48">
        <f>'3'!G131</f>
        <v>90.361999999999995</v>
      </c>
      <c r="F67" s="48">
        <f>'3'!H131+'3'!H158</f>
        <v>33.662000000000006</v>
      </c>
      <c r="G67" s="48">
        <f>'3'!I131</f>
        <v>17.632000000000001</v>
      </c>
    </row>
    <row r="68" spans="1:7" ht="38.25" x14ac:dyDescent="0.2">
      <c r="A68" s="56" t="s">
        <v>181</v>
      </c>
      <c r="B68" s="56">
        <v>1300000000</v>
      </c>
      <c r="C68" s="56"/>
      <c r="D68" s="55">
        <f>D69</f>
        <v>100</v>
      </c>
      <c r="E68" s="55"/>
      <c r="F68" s="55">
        <f>F69</f>
        <v>0</v>
      </c>
      <c r="G68" s="55"/>
    </row>
    <row r="69" spans="1:7" x14ac:dyDescent="0.2">
      <c r="A69" s="10" t="s">
        <v>36</v>
      </c>
      <c r="B69" s="10">
        <v>1300000000</v>
      </c>
      <c r="C69" s="10">
        <v>800</v>
      </c>
      <c r="D69" s="48">
        <f>D70</f>
        <v>100</v>
      </c>
      <c r="E69" s="48"/>
      <c r="F69" s="48">
        <f>F70</f>
        <v>0</v>
      </c>
      <c r="G69" s="48"/>
    </row>
    <row r="70" spans="1:7" x14ac:dyDescent="0.2">
      <c r="A70" s="10" t="s">
        <v>81</v>
      </c>
      <c r="B70" s="10">
        <v>1300000000</v>
      </c>
      <c r="C70" s="10">
        <v>870</v>
      </c>
      <c r="D70" s="48">
        <f>'3'!F154</f>
        <v>100</v>
      </c>
      <c r="E70" s="48"/>
      <c r="F70" s="48">
        <f>'3'!H154</f>
        <v>0</v>
      </c>
      <c r="G70" s="48"/>
    </row>
    <row r="71" spans="1:7" ht="25.5" x14ac:dyDescent="0.2">
      <c r="A71" s="56" t="s">
        <v>159</v>
      </c>
      <c r="B71" s="56" t="str">
        <f>'3'!D159</f>
        <v>1400000000</v>
      </c>
      <c r="C71" s="56"/>
      <c r="D71" s="55">
        <f>D72+D74+D76</f>
        <v>24346.675999999999</v>
      </c>
      <c r="E71" s="55">
        <f>E72+E74+E76</f>
        <v>11702.023999999999</v>
      </c>
      <c r="F71" s="55">
        <f>F72+F74+F76</f>
        <v>16726.29</v>
      </c>
      <c r="G71" s="55">
        <f>G72+G74+G76</f>
        <v>7804.7210000000005</v>
      </c>
    </row>
    <row r="72" spans="1:7" ht="38.25" x14ac:dyDescent="0.2">
      <c r="A72" s="10" t="s">
        <v>32</v>
      </c>
      <c r="B72" s="10" t="s">
        <v>25</v>
      </c>
      <c r="C72" s="52">
        <v>100</v>
      </c>
      <c r="D72" s="9">
        <f>D73</f>
        <v>14549.279</v>
      </c>
      <c r="E72" s="9">
        <f>E73</f>
        <v>3498.6779999999999</v>
      </c>
      <c r="F72" s="9">
        <f>F73</f>
        <v>10381.184999999999</v>
      </c>
      <c r="G72" s="9">
        <f>G73</f>
        <v>2562.4560000000001</v>
      </c>
    </row>
    <row r="73" spans="1:7" x14ac:dyDescent="0.2">
      <c r="A73" s="10" t="s">
        <v>82</v>
      </c>
      <c r="B73" s="10" t="s">
        <v>25</v>
      </c>
      <c r="C73" s="52">
        <v>110</v>
      </c>
      <c r="D73" s="9">
        <f>'3'!F161</f>
        <v>14549.279</v>
      </c>
      <c r="E73" s="9">
        <f>'3'!G161</f>
        <v>3498.6779999999999</v>
      </c>
      <c r="F73" s="9">
        <f>'3'!H161</f>
        <v>10381.184999999999</v>
      </c>
      <c r="G73" s="9">
        <f>'3'!I161</f>
        <v>2562.4560000000001</v>
      </c>
    </row>
    <row r="74" spans="1:7" x14ac:dyDescent="0.2">
      <c r="A74" s="42" t="s">
        <v>34</v>
      </c>
      <c r="B74" s="10" t="s">
        <v>25</v>
      </c>
      <c r="C74" s="52">
        <v>200</v>
      </c>
      <c r="D74" s="9">
        <f>D75</f>
        <v>9792.8970000000008</v>
      </c>
      <c r="E74" s="9">
        <f>E75</f>
        <v>8203.3459999999995</v>
      </c>
      <c r="F74" s="9">
        <f>F75</f>
        <v>6343.84</v>
      </c>
      <c r="G74" s="9">
        <f>G75</f>
        <v>5242.2650000000003</v>
      </c>
    </row>
    <row r="75" spans="1:7" ht="25.5" x14ac:dyDescent="0.2">
      <c r="A75" s="10" t="s">
        <v>35</v>
      </c>
      <c r="B75" s="10" t="s">
        <v>25</v>
      </c>
      <c r="C75" s="52">
        <v>240</v>
      </c>
      <c r="D75" s="9">
        <f>'3'!F163+'3'!F230</f>
        <v>9792.8970000000008</v>
      </c>
      <c r="E75" s="9">
        <f>'3'!G163+'3'!G230</f>
        <v>8203.3459999999995</v>
      </c>
      <c r="F75" s="9">
        <f>'3'!H163+'3'!H230</f>
        <v>6343.84</v>
      </c>
      <c r="G75" s="9">
        <f>'3'!I163+'3'!I230</f>
        <v>5242.2650000000003</v>
      </c>
    </row>
    <row r="76" spans="1:7" x14ac:dyDescent="0.2">
      <c r="A76" s="10" t="s">
        <v>36</v>
      </c>
      <c r="B76" s="10" t="s">
        <v>25</v>
      </c>
      <c r="C76" s="52">
        <v>800</v>
      </c>
      <c r="D76" s="9">
        <f>D77</f>
        <v>4.5</v>
      </c>
      <c r="E76" s="9">
        <f>E77</f>
        <v>0</v>
      </c>
      <c r="F76" s="9">
        <f>F77</f>
        <v>1.2649999999999999</v>
      </c>
      <c r="G76" s="9">
        <f>G77</f>
        <v>0</v>
      </c>
    </row>
    <row r="77" spans="1:7" x14ac:dyDescent="0.2">
      <c r="A77" s="10" t="s">
        <v>37</v>
      </c>
      <c r="B77" s="10" t="s">
        <v>25</v>
      </c>
      <c r="C77" s="52">
        <v>850</v>
      </c>
      <c r="D77" s="9">
        <f>'3'!F165</f>
        <v>4.5</v>
      </c>
      <c r="E77" s="9">
        <f>'3'!G165</f>
        <v>0</v>
      </c>
      <c r="F77" s="9">
        <f>'3'!H165</f>
        <v>1.2649999999999999</v>
      </c>
      <c r="G77" s="9">
        <f>'3'!I165</f>
        <v>0</v>
      </c>
    </row>
    <row r="78" spans="1:7" ht="38.25" x14ac:dyDescent="0.2">
      <c r="A78" s="56" t="s">
        <v>177</v>
      </c>
      <c r="B78" s="56">
        <f>'3'!D70</f>
        <v>1700000000</v>
      </c>
      <c r="C78" s="58"/>
      <c r="D78" s="50">
        <f>D79+D81</f>
        <v>615.39499999999998</v>
      </c>
      <c r="E78" s="50">
        <f>E79+E81</f>
        <v>0</v>
      </c>
      <c r="F78" s="50">
        <f>F79+F81</f>
        <v>418.06</v>
      </c>
      <c r="G78" s="50">
        <f>G79+G81</f>
        <v>0</v>
      </c>
    </row>
    <row r="79" spans="1:7" ht="25.5" x14ac:dyDescent="0.2">
      <c r="A79" s="10" t="s">
        <v>54</v>
      </c>
      <c r="B79" s="10">
        <v>1700000000</v>
      </c>
      <c r="C79" s="52">
        <v>600</v>
      </c>
      <c r="D79" s="49">
        <f>D80</f>
        <v>570.39499999999998</v>
      </c>
      <c r="E79" s="49">
        <f>E80</f>
        <v>0</v>
      </c>
      <c r="F79" s="49">
        <f>F80</f>
        <v>418.06</v>
      </c>
      <c r="G79" s="49">
        <f>G80</f>
        <v>0</v>
      </c>
    </row>
    <row r="80" spans="1:7" ht="38.25" x14ac:dyDescent="0.2">
      <c r="A80" s="10" t="s">
        <v>145</v>
      </c>
      <c r="B80" s="10">
        <v>1700000000</v>
      </c>
      <c r="C80" s="52">
        <v>630</v>
      </c>
      <c r="D80" s="49">
        <f>'3'!F72</f>
        <v>570.39499999999998</v>
      </c>
      <c r="E80" s="49">
        <f>'3'!G72</f>
        <v>0</v>
      </c>
      <c r="F80" s="49">
        <f>'3'!H72</f>
        <v>418.06</v>
      </c>
      <c r="G80" s="49">
        <f>'3'!I72</f>
        <v>0</v>
      </c>
    </row>
    <row r="81" spans="1:7" ht="18.75" customHeight="1" x14ac:dyDescent="0.2">
      <c r="A81" s="10" t="str">
        <f>'3'!B199</f>
        <v>Иные бюджетные ассигнования</v>
      </c>
      <c r="B81" s="10">
        <f>'3'!D199</f>
        <v>1700000000</v>
      </c>
      <c r="C81" s="52">
        <f>'3'!E199</f>
        <v>800</v>
      </c>
      <c r="D81" s="49">
        <f>D82</f>
        <v>45</v>
      </c>
      <c r="E81" s="49">
        <f>E82</f>
        <v>0</v>
      </c>
      <c r="F81" s="49">
        <f>F82</f>
        <v>0</v>
      </c>
      <c r="G81" s="49">
        <f>G82</f>
        <v>0</v>
      </c>
    </row>
    <row r="82" spans="1:7" ht="25.5" customHeight="1" x14ac:dyDescent="0.2">
      <c r="A82" s="10" t="str">
        <f>'3'!B200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82" s="10">
        <f>'3'!D200</f>
        <v>1700000000</v>
      </c>
      <c r="C82" s="52">
        <f>'3'!E200</f>
        <v>810</v>
      </c>
      <c r="D82" s="49">
        <f>'3'!F200</f>
        <v>45</v>
      </c>
      <c r="E82" s="49">
        <f>'3'!G200</f>
        <v>0</v>
      </c>
      <c r="F82" s="49">
        <f>'3'!H200</f>
        <v>0</v>
      </c>
      <c r="G82" s="49">
        <f>'3'!I200</f>
        <v>0</v>
      </c>
    </row>
    <row r="83" spans="1:7" ht="38.25" x14ac:dyDescent="0.2">
      <c r="A83" s="56" t="s">
        <v>173</v>
      </c>
      <c r="B83" s="56">
        <f>'3'!D123</f>
        <v>1800000000</v>
      </c>
      <c r="C83" s="58"/>
      <c r="D83" s="50">
        <f>D84+D86+D88+D93+D91</f>
        <v>24462.487000000001</v>
      </c>
      <c r="E83" s="50">
        <f>E84+E86+E88+E93+E91</f>
        <v>1.3720000000000001</v>
      </c>
      <c r="F83" s="50">
        <f>F84+F86+F88+F93+F91</f>
        <v>18495.135999999999</v>
      </c>
      <c r="G83" s="50">
        <f>G84+G86+G88+G93+G91</f>
        <v>0</v>
      </c>
    </row>
    <row r="84" spans="1:7" ht="38.25" x14ac:dyDescent="0.2">
      <c r="A84" s="10" t="s">
        <v>32</v>
      </c>
      <c r="B84" s="10">
        <v>1800000000</v>
      </c>
      <c r="C84" s="52">
        <v>100</v>
      </c>
      <c r="D84" s="49">
        <f>D85</f>
        <v>19919.316999999999</v>
      </c>
      <c r="E84" s="49">
        <f>E85</f>
        <v>0</v>
      </c>
      <c r="F84" s="49">
        <f>F85</f>
        <v>14803.276</v>
      </c>
      <c r="G84" s="49">
        <f>G85</f>
        <v>0</v>
      </c>
    </row>
    <row r="85" spans="1:7" x14ac:dyDescent="0.2">
      <c r="A85" s="10" t="s">
        <v>33</v>
      </c>
      <c r="B85" s="10">
        <v>1800000000</v>
      </c>
      <c r="C85" s="52">
        <v>120</v>
      </c>
      <c r="D85" s="49">
        <f>'3'!F123+'3'!F134+'3'!F189</f>
        <v>19919.316999999999</v>
      </c>
      <c r="E85" s="49">
        <f>'3'!G123+'3'!G134+'3'!G189</f>
        <v>0</v>
      </c>
      <c r="F85" s="49">
        <f>'3'!H123+'3'!H134+'3'!H189</f>
        <v>14803.276</v>
      </c>
      <c r="G85" s="49">
        <f>'3'!I123+'3'!I134+'3'!I189</f>
        <v>0</v>
      </c>
    </row>
    <row r="86" spans="1:7" x14ac:dyDescent="0.2">
      <c r="A86" s="42" t="s">
        <v>34</v>
      </c>
      <c r="B86" s="10">
        <v>1800000000</v>
      </c>
      <c r="C86" s="52">
        <v>200</v>
      </c>
      <c r="D86" s="49">
        <f>D87</f>
        <v>2417.0160000000001</v>
      </c>
      <c r="E86" s="49">
        <f>E87</f>
        <v>0</v>
      </c>
      <c r="F86" s="49">
        <f>F87</f>
        <v>1810.49</v>
      </c>
      <c r="G86" s="49">
        <f>G87</f>
        <v>0</v>
      </c>
    </row>
    <row r="87" spans="1:7" ht="25.5" x14ac:dyDescent="0.2">
      <c r="A87" s="10" t="s">
        <v>35</v>
      </c>
      <c r="B87" s="10">
        <v>1800000000</v>
      </c>
      <c r="C87" s="52">
        <v>240</v>
      </c>
      <c r="D87" s="49">
        <f>'3'!F136+'3'!F168</f>
        <v>2417.0160000000001</v>
      </c>
      <c r="E87" s="49">
        <f>'3'!G136+'3'!G168</f>
        <v>0</v>
      </c>
      <c r="F87" s="49">
        <f>'3'!H136+'3'!H168</f>
        <v>1810.49</v>
      </c>
      <c r="G87" s="49">
        <f>'3'!I136+'3'!I168</f>
        <v>0</v>
      </c>
    </row>
    <row r="88" spans="1:7" x14ac:dyDescent="0.2">
      <c r="A88" s="10" t="s">
        <v>69</v>
      </c>
      <c r="B88" s="10">
        <v>1800000000</v>
      </c>
      <c r="C88" s="52">
        <v>300</v>
      </c>
      <c r="D88" s="49">
        <f>D89+D90</f>
        <v>1763.1510000000001</v>
      </c>
      <c r="E88" s="49">
        <f>E89</f>
        <v>0</v>
      </c>
      <c r="F88" s="49">
        <f>F89+F90</f>
        <v>1562.837</v>
      </c>
      <c r="G88" s="49">
        <f>G89</f>
        <v>0</v>
      </c>
    </row>
    <row r="89" spans="1:7" x14ac:dyDescent="0.2">
      <c r="A89" s="10" t="s">
        <v>90</v>
      </c>
      <c r="B89" s="10">
        <v>1800000000</v>
      </c>
      <c r="C89" s="52">
        <v>310</v>
      </c>
      <c r="D89" s="49">
        <f>'3'!F226</f>
        <v>1759.885</v>
      </c>
      <c r="E89" s="49">
        <f>'3'!G226</f>
        <v>0</v>
      </c>
      <c r="F89" s="49">
        <f>'3'!H226</f>
        <v>1559.5709999999999</v>
      </c>
      <c r="G89" s="49">
        <f>'3'!I226</f>
        <v>0</v>
      </c>
    </row>
    <row r="90" spans="1:7" x14ac:dyDescent="0.2">
      <c r="A90" s="10" t="s">
        <v>70</v>
      </c>
      <c r="B90" s="10">
        <v>1800000000</v>
      </c>
      <c r="C90" s="52">
        <v>320</v>
      </c>
      <c r="D90" s="49">
        <f>'3'!F138</f>
        <v>3.266</v>
      </c>
      <c r="E90" s="49">
        <v>0</v>
      </c>
      <c r="F90" s="49">
        <f>'3'!H138</f>
        <v>3.266</v>
      </c>
      <c r="G90" s="49">
        <v>0</v>
      </c>
    </row>
    <row r="91" spans="1:7" ht="25.5" x14ac:dyDescent="0.2">
      <c r="A91" s="10" t="s">
        <v>54</v>
      </c>
      <c r="B91" s="10">
        <v>1800000000</v>
      </c>
      <c r="C91" s="52">
        <v>600</v>
      </c>
      <c r="D91" s="49">
        <f>D92</f>
        <v>1.3720000000000001</v>
      </c>
      <c r="E91" s="49">
        <f>E92</f>
        <v>1.3720000000000001</v>
      </c>
      <c r="F91" s="49">
        <f>F92</f>
        <v>0</v>
      </c>
      <c r="G91" s="49">
        <f>G92</f>
        <v>0</v>
      </c>
    </row>
    <row r="92" spans="1:7" x14ac:dyDescent="0.2">
      <c r="A92" s="14" t="s">
        <v>55</v>
      </c>
      <c r="B92" s="10">
        <v>1800000000</v>
      </c>
      <c r="C92" s="52">
        <v>620</v>
      </c>
      <c r="D92" s="49">
        <f>'3'!F150</f>
        <v>1.3720000000000001</v>
      </c>
      <c r="E92" s="49">
        <f>'3'!G150</f>
        <v>1.3720000000000001</v>
      </c>
      <c r="F92" s="49">
        <f>'3'!H150</f>
        <v>0</v>
      </c>
      <c r="G92" s="49">
        <f>'3'!I150</f>
        <v>0</v>
      </c>
    </row>
    <row r="93" spans="1:7" x14ac:dyDescent="0.2">
      <c r="A93" s="10" t="s">
        <v>36</v>
      </c>
      <c r="B93" s="10">
        <v>1800000000</v>
      </c>
      <c r="C93" s="52">
        <v>800</v>
      </c>
      <c r="D93" s="49">
        <f>D94+D95</f>
        <v>361.63099999999997</v>
      </c>
      <c r="E93" s="49">
        <f>E94+E95</f>
        <v>0</v>
      </c>
      <c r="F93" s="49">
        <f>F94+F95</f>
        <v>318.53300000000002</v>
      </c>
      <c r="G93" s="49">
        <f>G94+G95</f>
        <v>0</v>
      </c>
    </row>
    <row r="94" spans="1:7" x14ac:dyDescent="0.2">
      <c r="A94" s="10" t="s">
        <v>106</v>
      </c>
      <c r="B94" s="10">
        <v>1800000000</v>
      </c>
      <c r="C94" s="52">
        <v>830</v>
      </c>
      <c r="D94" s="49">
        <f>'3'!F170</f>
        <v>136.21700000000001</v>
      </c>
      <c r="E94" s="49">
        <f>'3'!G170</f>
        <v>0</v>
      </c>
      <c r="F94" s="49">
        <f>'3'!H170</f>
        <v>136.21700000000001</v>
      </c>
      <c r="G94" s="49">
        <f>'3'!I170</f>
        <v>0</v>
      </c>
    </row>
    <row r="95" spans="1:7" x14ac:dyDescent="0.2">
      <c r="A95" s="10" t="s">
        <v>37</v>
      </c>
      <c r="B95" s="10">
        <v>1800000000</v>
      </c>
      <c r="C95" s="52">
        <v>850</v>
      </c>
      <c r="D95" s="49">
        <f>'3'!F140+'3'!F171</f>
        <v>225.41399999999999</v>
      </c>
      <c r="E95" s="49">
        <f>'3'!G140+'3'!G171</f>
        <v>0</v>
      </c>
      <c r="F95" s="49">
        <f>'3'!H140+'3'!H171</f>
        <v>182.316</v>
      </c>
      <c r="G95" s="49">
        <f>'3'!I140+'3'!I171</f>
        <v>0</v>
      </c>
    </row>
    <row r="96" spans="1:7" ht="26.85" customHeight="1" x14ac:dyDescent="0.2">
      <c r="A96" s="56" t="s">
        <v>166</v>
      </c>
      <c r="B96" s="56">
        <v>1900000000</v>
      </c>
      <c r="C96" s="58"/>
      <c r="D96" s="50">
        <f>D98+D100</f>
        <v>560.42600000000004</v>
      </c>
      <c r="E96" s="50">
        <f>E98+E100</f>
        <v>560.42600000000004</v>
      </c>
      <c r="F96" s="50">
        <f>F98+F100</f>
        <v>412.19400000000002</v>
      </c>
      <c r="G96" s="50">
        <f>G98+G100</f>
        <v>412.19400000000002</v>
      </c>
    </row>
    <row r="97" spans="1:7" ht="42.6" hidden="1" customHeight="1" x14ac:dyDescent="0.2">
      <c r="A97" s="10" t="s">
        <v>103</v>
      </c>
      <c r="B97" s="10"/>
      <c r="C97" s="52">
        <v>850</v>
      </c>
      <c r="D97" s="49" t="e">
        <f>'3'!#REF!</f>
        <v>#REF!</v>
      </c>
      <c r="E97" s="49" t="e">
        <f>'3'!#REF!</f>
        <v>#REF!</v>
      </c>
      <c r="F97" s="49" t="e">
        <f>'3'!#REF!</f>
        <v>#REF!</v>
      </c>
      <c r="G97" s="49" t="e">
        <f>'3'!#REF!</f>
        <v>#REF!</v>
      </c>
    </row>
    <row r="98" spans="1:7" ht="38.25" x14ac:dyDescent="0.2">
      <c r="A98" s="10" t="s">
        <v>32</v>
      </c>
      <c r="B98" s="10">
        <v>1900000000</v>
      </c>
      <c r="C98" s="52">
        <v>100</v>
      </c>
      <c r="D98" s="49">
        <f>D99</f>
        <v>479.291</v>
      </c>
      <c r="E98" s="49">
        <f>E99</f>
        <v>479.291</v>
      </c>
      <c r="F98" s="49">
        <f>F99</f>
        <v>341.38400000000001</v>
      </c>
      <c r="G98" s="49">
        <f>G99</f>
        <v>341.38400000000001</v>
      </c>
    </row>
    <row r="99" spans="1:7" x14ac:dyDescent="0.2">
      <c r="A99" s="10" t="s">
        <v>33</v>
      </c>
      <c r="B99" s="10">
        <v>1900000000</v>
      </c>
      <c r="C99" s="52">
        <v>120</v>
      </c>
      <c r="D99" s="49">
        <f>'3'!F143</f>
        <v>479.291</v>
      </c>
      <c r="E99" s="49">
        <f>'3'!G143</f>
        <v>479.291</v>
      </c>
      <c r="F99" s="49">
        <f>'3'!H143</f>
        <v>341.38400000000001</v>
      </c>
      <c r="G99" s="49">
        <f>'3'!I143</f>
        <v>341.38400000000001</v>
      </c>
    </row>
    <row r="100" spans="1:7" x14ac:dyDescent="0.2">
      <c r="A100" s="42" t="s">
        <v>34</v>
      </c>
      <c r="B100" s="10">
        <v>1900000000</v>
      </c>
      <c r="C100" s="52">
        <v>200</v>
      </c>
      <c r="D100" s="49">
        <f>D101</f>
        <v>81.135000000000005</v>
      </c>
      <c r="E100" s="49">
        <f>E101</f>
        <v>81.135000000000005</v>
      </c>
      <c r="F100" s="49">
        <f>F101</f>
        <v>70.81</v>
      </c>
      <c r="G100" s="49">
        <f>G101</f>
        <v>70.81</v>
      </c>
    </row>
    <row r="101" spans="1:7" ht="25.5" x14ac:dyDescent="0.2">
      <c r="A101" s="10" t="s">
        <v>35</v>
      </c>
      <c r="B101" s="10">
        <v>1900000000</v>
      </c>
      <c r="C101" s="52">
        <v>240</v>
      </c>
      <c r="D101" s="49">
        <f>'3'!F145</f>
        <v>81.135000000000005</v>
      </c>
      <c r="E101" s="49">
        <f>'3'!G145</f>
        <v>81.135000000000005</v>
      </c>
      <c r="F101" s="49">
        <f>'3'!H145</f>
        <v>70.81</v>
      </c>
      <c r="G101" s="49">
        <f>'3'!I145</f>
        <v>70.81</v>
      </c>
    </row>
    <row r="102" spans="1:7" ht="25.5" x14ac:dyDescent="0.2">
      <c r="A102" s="30" t="s">
        <v>170</v>
      </c>
      <c r="B102" s="119">
        <v>4000000000</v>
      </c>
      <c r="C102" s="120"/>
      <c r="D102" s="50">
        <f t="shared" ref="D102:G103" si="7">D103</f>
        <v>11502.159</v>
      </c>
      <c r="E102" s="50">
        <f t="shared" si="7"/>
        <v>0</v>
      </c>
      <c r="F102" s="50">
        <f t="shared" si="7"/>
        <v>4826.2179999999998</v>
      </c>
      <c r="G102" s="50">
        <f t="shared" si="7"/>
        <v>0</v>
      </c>
    </row>
    <row r="103" spans="1:7" x14ac:dyDescent="0.2">
      <c r="A103" s="42" t="s">
        <v>34</v>
      </c>
      <c r="B103" s="86">
        <v>4000000000</v>
      </c>
      <c r="C103" s="121">
        <v>200</v>
      </c>
      <c r="D103" s="49">
        <f t="shared" si="7"/>
        <v>11502.159</v>
      </c>
      <c r="E103" s="49">
        <f t="shared" si="7"/>
        <v>0</v>
      </c>
      <c r="F103" s="49">
        <f t="shared" si="7"/>
        <v>4826.2179999999998</v>
      </c>
      <c r="G103" s="49">
        <f t="shared" si="7"/>
        <v>0</v>
      </c>
    </row>
    <row r="104" spans="1:7" ht="25.5" x14ac:dyDescent="0.2">
      <c r="A104" s="10" t="s">
        <v>35</v>
      </c>
      <c r="B104" s="86">
        <v>4000000000</v>
      </c>
      <c r="C104" s="121">
        <v>240</v>
      </c>
      <c r="D104" s="49">
        <f>'3'!F80</f>
        <v>11502.159</v>
      </c>
      <c r="E104" s="49">
        <f>'3'!G80</f>
        <v>0</v>
      </c>
      <c r="F104" s="49">
        <f>'3'!H80</f>
        <v>4826.2179999999998</v>
      </c>
      <c r="G104" s="49">
        <f>'3'!I80</f>
        <v>0</v>
      </c>
    </row>
    <row r="105" spans="1:7" ht="25.5" customHeight="1" x14ac:dyDescent="0.2">
      <c r="A105" s="30" t="s">
        <v>176</v>
      </c>
      <c r="B105" s="119">
        <f>'3'!D214</f>
        <v>4100000000</v>
      </c>
      <c r="C105" s="120"/>
      <c r="D105" s="50">
        <f t="shared" ref="D105:G106" si="8">D106</f>
        <v>272.62199999999996</v>
      </c>
      <c r="E105" s="50">
        <f t="shared" si="8"/>
        <v>0</v>
      </c>
      <c r="F105" s="50">
        <f t="shared" si="8"/>
        <v>85.706999999999994</v>
      </c>
      <c r="G105" s="50">
        <f t="shared" si="8"/>
        <v>0</v>
      </c>
    </row>
    <row r="106" spans="1:7" ht="25.5" x14ac:dyDescent="0.2">
      <c r="A106" s="14" t="s">
        <v>54</v>
      </c>
      <c r="B106" s="86">
        <v>4100000000</v>
      </c>
      <c r="C106" s="121">
        <v>600</v>
      </c>
      <c r="D106" s="49">
        <f t="shared" si="8"/>
        <v>272.62199999999996</v>
      </c>
      <c r="E106" s="49">
        <f t="shared" si="8"/>
        <v>0</v>
      </c>
      <c r="F106" s="49">
        <f t="shared" si="8"/>
        <v>85.706999999999994</v>
      </c>
      <c r="G106" s="49">
        <f t="shared" si="8"/>
        <v>0</v>
      </c>
    </row>
    <row r="107" spans="1:7" x14ac:dyDescent="0.2">
      <c r="A107" s="14" t="s">
        <v>55</v>
      </c>
      <c r="B107" s="86">
        <v>4100000000</v>
      </c>
      <c r="C107" s="121">
        <v>620</v>
      </c>
      <c r="D107" s="49">
        <f>'3'!F214+'3'!F207</f>
        <v>272.62199999999996</v>
      </c>
      <c r="E107" s="49">
        <f>'3'!G214+'3'!G207</f>
        <v>0</v>
      </c>
      <c r="F107" s="49">
        <f>'3'!H214+'3'!H207</f>
        <v>85.706999999999994</v>
      </c>
      <c r="G107" s="49">
        <f>'3'!I214+'3'!I207</f>
        <v>0</v>
      </c>
    </row>
    <row r="108" spans="1:7" ht="53.25" customHeight="1" x14ac:dyDescent="0.2">
      <c r="A108" s="30" t="s">
        <v>174</v>
      </c>
      <c r="B108" s="119">
        <f>'3'!D172</f>
        <v>4200000000</v>
      </c>
      <c r="C108" s="120"/>
      <c r="D108" s="50">
        <f>D109</f>
        <v>116</v>
      </c>
      <c r="E108" s="50">
        <f>E109</f>
        <v>0</v>
      </c>
      <c r="F108" s="50">
        <f>F109</f>
        <v>24</v>
      </c>
      <c r="G108" s="50">
        <f>G109</f>
        <v>0</v>
      </c>
    </row>
    <row r="109" spans="1:7" x14ac:dyDescent="0.2">
      <c r="A109" s="14" t="s">
        <v>69</v>
      </c>
      <c r="B109" s="86">
        <v>4200000000</v>
      </c>
      <c r="C109" s="121">
        <v>300</v>
      </c>
      <c r="D109" s="49">
        <f>D111+D110</f>
        <v>116</v>
      </c>
      <c r="E109" s="49">
        <f>E111</f>
        <v>0</v>
      </c>
      <c r="F109" s="49">
        <f>F111+F110</f>
        <v>24</v>
      </c>
      <c r="G109" s="49">
        <f>G111</f>
        <v>0</v>
      </c>
    </row>
    <row r="110" spans="1:7" x14ac:dyDescent="0.2">
      <c r="A110" s="42" t="s">
        <v>182</v>
      </c>
      <c r="B110" s="86">
        <v>4200000000</v>
      </c>
      <c r="C110" s="121">
        <v>340</v>
      </c>
      <c r="D110" s="49">
        <f>'3'!F174</f>
        <v>46</v>
      </c>
      <c r="E110" s="49"/>
      <c r="F110" s="49">
        <f>'3'!H174</f>
        <v>24</v>
      </c>
      <c r="G110" s="49"/>
    </row>
    <row r="111" spans="1:7" x14ac:dyDescent="0.2">
      <c r="A111" s="14" t="s">
        <v>120</v>
      </c>
      <c r="B111" s="86">
        <v>4200000000</v>
      </c>
      <c r="C111" s="121">
        <v>360</v>
      </c>
      <c r="D111" s="49">
        <f>'3'!F175</f>
        <v>70</v>
      </c>
      <c r="E111" s="49">
        <f>'3'!G175</f>
        <v>0</v>
      </c>
      <c r="F111" s="49">
        <f>'3'!H175</f>
        <v>0</v>
      </c>
      <c r="G111" s="49">
        <f>'3'!I175</f>
        <v>0</v>
      </c>
    </row>
    <row r="112" spans="1:7" ht="25.5" x14ac:dyDescent="0.2">
      <c r="A112" s="30" t="str">
        <f>'3'!B111</f>
        <v>Муниципальная программа "Поддержка социально ориентированных некоммерческих организаций в муниципальном районе Клявлинский" на 2019-2026 годы</v>
      </c>
      <c r="B112" s="119">
        <f>'3'!D111</f>
        <v>4300000000</v>
      </c>
      <c r="C112" s="120"/>
      <c r="D112" s="50">
        <f t="shared" ref="D112:G113" si="9">D113</f>
        <v>727.98699999999997</v>
      </c>
      <c r="E112" s="50">
        <f t="shared" si="9"/>
        <v>581.96</v>
      </c>
      <c r="F112" s="50">
        <f t="shared" si="9"/>
        <v>146.02699999999999</v>
      </c>
      <c r="G112" s="50">
        <f t="shared" si="9"/>
        <v>0</v>
      </c>
    </row>
    <row r="113" spans="1:8" ht="25.5" x14ac:dyDescent="0.2">
      <c r="A113" s="14" t="s">
        <v>54</v>
      </c>
      <c r="B113" s="86">
        <v>4300000000</v>
      </c>
      <c r="C113" s="121">
        <v>600</v>
      </c>
      <c r="D113" s="49">
        <f t="shared" si="9"/>
        <v>727.98699999999997</v>
      </c>
      <c r="E113" s="49">
        <f t="shared" si="9"/>
        <v>581.96</v>
      </c>
      <c r="F113" s="49">
        <f t="shared" si="9"/>
        <v>146.02699999999999</v>
      </c>
      <c r="G113" s="49">
        <f t="shared" si="9"/>
        <v>0</v>
      </c>
    </row>
    <row r="114" spans="1:8" x14ac:dyDescent="0.2">
      <c r="A114" s="14" t="s">
        <v>55</v>
      </c>
      <c r="B114" s="86">
        <v>4300000000</v>
      </c>
      <c r="C114" s="121">
        <v>620</v>
      </c>
      <c r="D114" s="49">
        <f>'3'!F113</f>
        <v>727.98699999999997</v>
      </c>
      <c r="E114" s="49">
        <f>'3'!G113</f>
        <v>581.96</v>
      </c>
      <c r="F114" s="49">
        <f>'3'!H113</f>
        <v>146.02699999999999</v>
      </c>
      <c r="G114" s="49">
        <f>'3'!I113</f>
        <v>0</v>
      </c>
    </row>
    <row r="115" spans="1:8" ht="25.5" x14ac:dyDescent="0.2">
      <c r="A115" s="56" t="s">
        <v>155</v>
      </c>
      <c r="B115" s="56">
        <v>4400000000</v>
      </c>
      <c r="C115" s="56"/>
      <c r="D115" s="57">
        <f>D116+D118</f>
        <v>2851.3940000000002</v>
      </c>
      <c r="E115" s="57">
        <f>E116+E118</f>
        <v>2608.8580000000002</v>
      </c>
      <c r="F115" s="57">
        <f>F116+F118</f>
        <v>2851.3940000000002</v>
      </c>
      <c r="G115" s="57">
        <f>G116+G118</f>
        <v>2608.8580000000002</v>
      </c>
    </row>
    <row r="116" spans="1:8" x14ac:dyDescent="0.2">
      <c r="A116" s="10" t="s">
        <v>69</v>
      </c>
      <c r="B116" s="10">
        <v>4400000000</v>
      </c>
      <c r="C116" s="10">
        <v>300</v>
      </c>
      <c r="D116" s="47">
        <f>D117</f>
        <v>2646.7060000000001</v>
      </c>
      <c r="E116" s="47">
        <f>E117</f>
        <v>2608.8580000000002</v>
      </c>
      <c r="F116" s="47">
        <f>F117</f>
        <v>2646.7060000000001</v>
      </c>
      <c r="G116" s="47">
        <f>G117</f>
        <v>2608.8580000000002</v>
      </c>
    </row>
    <row r="117" spans="1:8" x14ac:dyDescent="0.2">
      <c r="A117" s="10" t="s">
        <v>70</v>
      </c>
      <c r="B117" s="10">
        <v>4400000000</v>
      </c>
      <c r="C117" s="10">
        <v>320</v>
      </c>
      <c r="D117" s="48">
        <f>'3'!F102</f>
        <v>2646.7060000000001</v>
      </c>
      <c r="E117" s="48">
        <f>'3'!G102</f>
        <v>2608.8580000000002</v>
      </c>
      <c r="F117" s="48">
        <f>'3'!H102</f>
        <v>2646.7060000000001</v>
      </c>
      <c r="G117" s="48">
        <f>'3'!I102</f>
        <v>2608.8580000000002</v>
      </c>
    </row>
    <row r="118" spans="1:8" ht="25.5" x14ac:dyDescent="0.2">
      <c r="A118" s="10" t="s">
        <v>107</v>
      </c>
      <c r="B118" s="10">
        <v>4400000000</v>
      </c>
      <c r="C118" s="52">
        <v>400</v>
      </c>
      <c r="D118" s="9">
        <f>D119</f>
        <v>204.68799999999999</v>
      </c>
      <c r="E118" s="9">
        <f t="shared" ref="E118:G118" si="10">E119</f>
        <v>0</v>
      </c>
      <c r="F118" s="9">
        <f t="shared" si="10"/>
        <v>204.68799999999999</v>
      </c>
      <c r="G118" s="9">
        <f t="shared" si="10"/>
        <v>0</v>
      </c>
    </row>
    <row r="119" spans="1:8" x14ac:dyDescent="0.2">
      <c r="A119" s="10" t="s">
        <v>108</v>
      </c>
      <c r="B119" s="10">
        <v>4400000000</v>
      </c>
      <c r="C119" s="52">
        <v>410</v>
      </c>
      <c r="D119" s="9">
        <f>'3'!F192</f>
        <v>204.68799999999999</v>
      </c>
      <c r="E119" s="9">
        <f>'3'!G192</f>
        <v>0</v>
      </c>
      <c r="F119" s="9">
        <f>'3'!H192</f>
        <v>204.68799999999999</v>
      </c>
      <c r="G119" s="9">
        <f>'3'!I192</f>
        <v>0</v>
      </c>
    </row>
    <row r="120" spans="1:8" hidden="1" x14ac:dyDescent="0.2">
      <c r="A120" s="10" t="s">
        <v>36</v>
      </c>
      <c r="B120" s="10">
        <v>4400000000</v>
      </c>
      <c r="C120" s="52">
        <v>800</v>
      </c>
      <c r="D120" s="49" t="e">
        <f>D121</f>
        <v>#REF!</v>
      </c>
      <c r="E120" s="49" t="e">
        <f>E121</f>
        <v>#REF!</v>
      </c>
      <c r="F120" s="49" t="e">
        <f>F121</f>
        <v>#REF!</v>
      </c>
      <c r="G120" s="49" t="e">
        <f>G121</f>
        <v>#REF!</v>
      </c>
    </row>
    <row r="121" spans="1:8" ht="25.5" hidden="1" x14ac:dyDescent="0.2">
      <c r="A121" s="10" t="s">
        <v>85</v>
      </c>
      <c r="B121" s="10">
        <v>4400000000</v>
      </c>
      <c r="C121" s="52">
        <v>810</v>
      </c>
      <c r="D121" s="49" t="e">
        <f>'3'!#REF!</f>
        <v>#REF!</v>
      </c>
      <c r="E121" s="49" t="e">
        <f>'3'!#REF!</f>
        <v>#REF!</v>
      </c>
      <c r="F121" s="49" t="e">
        <f>'3'!#REF!</f>
        <v>#REF!</v>
      </c>
      <c r="G121" s="49" t="e">
        <f>'3'!#REF!</f>
        <v>#REF!</v>
      </c>
    </row>
    <row r="122" spans="1:8" ht="63.75" hidden="1" x14ac:dyDescent="0.2">
      <c r="A122" s="10" t="s">
        <v>150</v>
      </c>
      <c r="B122" s="10">
        <v>4400000000</v>
      </c>
      <c r="C122" s="52">
        <v>465</v>
      </c>
      <c r="D122" s="49" t="e">
        <f>'3'!#REF!</f>
        <v>#REF!</v>
      </c>
      <c r="E122" s="49" t="e">
        <f>'3'!#REF!</f>
        <v>#REF!</v>
      </c>
      <c r="F122" s="49" t="e">
        <f>'3'!#REF!</f>
        <v>#REF!</v>
      </c>
      <c r="G122" s="49" t="e">
        <f>'3'!#REF!</f>
        <v>#REF!</v>
      </c>
      <c r="H122" s="99"/>
    </row>
    <row r="123" spans="1:8" hidden="1" x14ac:dyDescent="0.2">
      <c r="A123" s="42" t="s">
        <v>36</v>
      </c>
      <c r="B123" s="10">
        <v>4400000000</v>
      </c>
      <c r="C123" s="52">
        <v>800</v>
      </c>
      <c r="D123" s="49" t="e">
        <f>D124+D125</f>
        <v>#REF!</v>
      </c>
      <c r="E123" s="49" t="e">
        <f>E124+E125</f>
        <v>#REF!</v>
      </c>
      <c r="F123" s="49" t="e">
        <f>F124+F125</f>
        <v>#REF!</v>
      </c>
      <c r="G123" s="49" t="e">
        <f>G124+G125</f>
        <v>#REF!</v>
      </c>
      <c r="H123" s="99"/>
    </row>
    <row r="124" spans="1:8" ht="25.5" hidden="1" x14ac:dyDescent="0.2">
      <c r="A124" s="42" t="s">
        <v>85</v>
      </c>
      <c r="B124" s="10">
        <v>4400000000</v>
      </c>
      <c r="C124" s="52">
        <v>810</v>
      </c>
      <c r="D124" s="49" t="e">
        <f>'3'!#REF!</f>
        <v>#REF!</v>
      </c>
      <c r="E124" s="49" t="e">
        <f>'3'!#REF!</f>
        <v>#REF!</v>
      </c>
      <c r="F124" s="49" t="e">
        <f>'3'!#REF!</f>
        <v>#REF!</v>
      </c>
      <c r="G124" s="49" t="e">
        <f>'3'!#REF!</f>
        <v>#REF!</v>
      </c>
      <c r="H124" s="99"/>
    </row>
    <row r="125" spans="1:8" hidden="1" x14ac:dyDescent="0.2">
      <c r="A125" s="42" t="s">
        <v>37</v>
      </c>
      <c r="B125" s="10">
        <v>4400000000</v>
      </c>
      <c r="C125" s="52">
        <v>850</v>
      </c>
      <c r="D125" s="49" t="e">
        <f>'3'!#REF!</f>
        <v>#REF!</v>
      </c>
      <c r="E125" s="49"/>
      <c r="F125" s="49" t="e">
        <f>'3'!#REF!</f>
        <v>#REF!</v>
      </c>
      <c r="G125" s="49"/>
      <c r="H125" s="99"/>
    </row>
    <row r="126" spans="1:8" s="59" customFormat="1" ht="25.5" x14ac:dyDescent="0.2">
      <c r="A126" s="30" t="s">
        <v>172</v>
      </c>
      <c r="B126" s="119">
        <v>4700000000</v>
      </c>
      <c r="C126" s="120"/>
      <c r="D126" s="50">
        <f>D127</f>
        <v>2617.2919999999999</v>
      </c>
      <c r="E126" s="50"/>
      <c r="F126" s="50">
        <f>F127</f>
        <v>1963.8879999999999</v>
      </c>
      <c r="G126" s="50"/>
      <c r="H126" s="100"/>
    </row>
    <row r="127" spans="1:8" ht="25.5" x14ac:dyDescent="0.2">
      <c r="A127" s="14" t="s">
        <v>54</v>
      </c>
      <c r="B127" s="86">
        <v>4700000000</v>
      </c>
      <c r="C127" s="121">
        <v>600</v>
      </c>
      <c r="D127" s="49">
        <f>D128</f>
        <v>2617.2919999999999</v>
      </c>
      <c r="E127" s="49"/>
      <c r="F127" s="49">
        <f>F128</f>
        <v>1963.8879999999999</v>
      </c>
      <c r="G127" s="49"/>
      <c r="H127" s="99"/>
    </row>
    <row r="128" spans="1:8" x14ac:dyDescent="0.2">
      <c r="A128" s="14" t="s">
        <v>55</v>
      </c>
      <c r="B128" s="86">
        <v>4700000000</v>
      </c>
      <c r="C128" s="121">
        <v>620</v>
      </c>
      <c r="D128" s="49">
        <f>'3'!F120</f>
        <v>2617.2919999999999</v>
      </c>
      <c r="E128" s="49"/>
      <c r="F128" s="49">
        <f>'3'!H120</f>
        <v>1963.8879999999999</v>
      </c>
      <c r="G128" s="49"/>
      <c r="H128" s="99"/>
    </row>
    <row r="129" spans="1:8" ht="26.25" customHeight="1" x14ac:dyDescent="0.2">
      <c r="A129" s="30" t="s">
        <v>171</v>
      </c>
      <c r="B129" s="119">
        <v>4800000000</v>
      </c>
      <c r="C129" s="120"/>
      <c r="D129" s="50">
        <f>D130+D132</f>
        <v>2988.4250000000002</v>
      </c>
      <c r="E129" s="50">
        <f>E130+E132</f>
        <v>0</v>
      </c>
      <c r="F129" s="50">
        <f>F130+F132</f>
        <v>2216.0569999999998</v>
      </c>
      <c r="G129" s="50">
        <f>G130+G132</f>
        <v>0</v>
      </c>
      <c r="H129" s="99"/>
    </row>
    <row r="130" spans="1:8" x14ac:dyDescent="0.2">
      <c r="A130" s="14" t="s">
        <v>34</v>
      </c>
      <c r="B130" s="86">
        <v>4800000000</v>
      </c>
      <c r="C130" s="121">
        <v>200</v>
      </c>
      <c r="D130" s="49">
        <f>D131</f>
        <v>329.02800000000002</v>
      </c>
      <c r="E130" s="49"/>
      <c r="F130" s="49">
        <f>F131</f>
        <v>219.352</v>
      </c>
      <c r="G130" s="49"/>
    </row>
    <row r="131" spans="1:8" ht="25.5" x14ac:dyDescent="0.2">
      <c r="A131" s="14" t="s">
        <v>35</v>
      </c>
      <c r="B131" s="86">
        <v>4800000000</v>
      </c>
      <c r="C131" s="121">
        <v>240</v>
      </c>
      <c r="D131" s="49">
        <f>'3'!F178+'3'!F33</f>
        <v>329.02800000000002</v>
      </c>
      <c r="E131" s="49"/>
      <c r="F131" s="49">
        <f>'3'!H178+'3'!H33</f>
        <v>219.352</v>
      </c>
      <c r="G131" s="49"/>
    </row>
    <row r="132" spans="1:8" ht="25.5" x14ac:dyDescent="0.2">
      <c r="A132" s="14" t="s">
        <v>54</v>
      </c>
      <c r="B132" s="86">
        <v>4800000000</v>
      </c>
      <c r="C132" s="121">
        <v>600</v>
      </c>
      <c r="D132" s="49">
        <f>D133</f>
        <v>2659.3969999999999</v>
      </c>
      <c r="E132" s="49"/>
      <c r="F132" s="49">
        <f>F133</f>
        <v>1996.7049999999999</v>
      </c>
      <c r="G132" s="49"/>
    </row>
    <row r="133" spans="1:8" ht="12" customHeight="1" x14ac:dyDescent="0.2">
      <c r="A133" s="14" t="s">
        <v>55</v>
      </c>
      <c r="B133" s="86">
        <v>4800000000</v>
      </c>
      <c r="C133" s="121">
        <v>620</v>
      </c>
      <c r="D133" s="49">
        <f>'3'!F95</f>
        <v>2659.3969999999999</v>
      </c>
      <c r="E133" s="49"/>
      <c r="F133" s="49">
        <f>'3'!H95</f>
        <v>1996.7049999999999</v>
      </c>
      <c r="G133" s="49"/>
    </row>
    <row r="134" spans="1:8" ht="38.25" x14ac:dyDescent="0.2">
      <c r="A134" s="30" t="s">
        <v>164</v>
      </c>
      <c r="B134" s="119">
        <v>4900000000</v>
      </c>
      <c r="C134" s="120"/>
      <c r="D134" s="50">
        <f>D135+D137+D139</f>
        <v>1550.6130000000001</v>
      </c>
      <c r="E134" s="50"/>
      <c r="F134" s="50">
        <f>F135+F137+F139</f>
        <v>1232.1780000000001</v>
      </c>
      <c r="G134" s="50"/>
    </row>
    <row r="135" spans="1:8" ht="38.25" x14ac:dyDescent="0.2">
      <c r="A135" s="10" t="s">
        <v>32</v>
      </c>
      <c r="B135" s="86">
        <v>4900000000</v>
      </c>
      <c r="C135" s="121">
        <v>100</v>
      </c>
      <c r="D135" s="49">
        <f>D136</f>
        <v>1535.6130000000001</v>
      </c>
      <c r="E135" s="49"/>
      <c r="F135" s="49">
        <f>F136</f>
        <v>1217.1780000000001</v>
      </c>
      <c r="G135" s="49"/>
    </row>
    <row r="136" spans="1:8" x14ac:dyDescent="0.2">
      <c r="A136" s="10" t="s">
        <v>33</v>
      </c>
      <c r="B136" s="86">
        <v>4900000000</v>
      </c>
      <c r="C136" s="121">
        <v>120</v>
      </c>
      <c r="D136" s="49">
        <f>'3'!F239</f>
        <v>1535.6130000000001</v>
      </c>
      <c r="E136" s="49"/>
      <c r="F136" s="49">
        <f>'3'!H239</f>
        <v>1217.1780000000001</v>
      </c>
      <c r="G136" s="49"/>
    </row>
    <row r="137" spans="1:8" x14ac:dyDescent="0.2">
      <c r="A137" s="42" t="s">
        <v>34</v>
      </c>
      <c r="B137" s="86">
        <v>4900000000</v>
      </c>
      <c r="C137" s="121">
        <v>200</v>
      </c>
      <c r="D137" s="49">
        <f>D138</f>
        <v>15</v>
      </c>
      <c r="E137" s="49"/>
      <c r="F137" s="49">
        <f>F138</f>
        <v>15</v>
      </c>
      <c r="G137" s="49"/>
    </row>
    <row r="138" spans="1:8" ht="25.5" x14ac:dyDescent="0.2">
      <c r="A138" s="10" t="s">
        <v>35</v>
      </c>
      <c r="B138" s="86">
        <v>4900000000</v>
      </c>
      <c r="C138" s="121">
        <v>240</v>
      </c>
      <c r="D138" s="49">
        <f>'3'!F241</f>
        <v>15</v>
      </c>
      <c r="E138" s="49"/>
      <c r="F138" s="49">
        <f>'3'!H241</f>
        <v>15</v>
      </c>
      <c r="G138" s="49"/>
    </row>
    <row r="139" spans="1:8" hidden="1" x14ac:dyDescent="0.2">
      <c r="A139" s="42" t="s">
        <v>36</v>
      </c>
      <c r="B139" s="86">
        <v>4900000000</v>
      </c>
      <c r="C139" s="121">
        <v>800</v>
      </c>
      <c r="D139" s="49">
        <f>D140</f>
        <v>0</v>
      </c>
      <c r="E139" s="49"/>
      <c r="F139" s="49">
        <f>F140</f>
        <v>0</v>
      </c>
      <c r="G139" s="49"/>
    </row>
    <row r="140" spans="1:8" hidden="1" x14ac:dyDescent="0.2">
      <c r="A140" s="42" t="s">
        <v>37</v>
      </c>
      <c r="B140" s="86">
        <v>4900000000</v>
      </c>
      <c r="C140" s="121">
        <v>850</v>
      </c>
      <c r="D140" s="49">
        <f>'3'!F243</f>
        <v>0</v>
      </c>
      <c r="E140" s="49"/>
      <c r="F140" s="49">
        <f>'3'!H243</f>
        <v>0</v>
      </c>
      <c r="G140" s="49"/>
    </row>
    <row r="141" spans="1:8" s="16" customFormat="1" ht="25.5" hidden="1" x14ac:dyDescent="0.2">
      <c r="A141" s="14" t="s">
        <v>133</v>
      </c>
      <c r="B141" s="86" t="s">
        <v>128</v>
      </c>
      <c r="C141" s="121"/>
      <c r="D141" s="49" t="e">
        <f t="shared" ref="D141:G142" si="11">D142</f>
        <v>#REF!</v>
      </c>
      <c r="E141" s="49" t="e">
        <f t="shared" si="11"/>
        <v>#REF!</v>
      </c>
      <c r="F141" s="49" t="e">
        <f t="shared" si="11"/>
        <v>#REF!</v>
      </c>
      <c r="G141" s="49" t="e">
        <f t="shared" si="11"/>
        <v>#REF!</v>
      </c>
    </row>
    <row r="142" spans="1:8" s="16" customFormat="1" hidden="1" x14ac:dyDescent="0.2">
      <c r="A142" s="14" t="s">
        <v>34</v>
      </c>
      <c r="B142" s="86" t="s">
        <v>128</v>
      </c>
      <c r="C142" s="121">
        <v>200</v>
      </c>
      <c r="D142" s="49" t="e">
        <f t="shared" si="11"/>
        <v>#REF!</v>
      </c>
      <c r="E142" s="49" t="e">
        <f t="shared" si="11"/>
        <v>#REF!</v>
      </c>
      <c r="F142" s="49" t="e">
        <f t="shared" si="11"/>
        <v>#REF!</v>
      </c>
      <c r="G142" s="49" t="e">
        <f t="shared" si="11"/>
        <v>#REF!</v>
      </c>
    </row>
    <row r="143" spans="1:8" s="16" customFormat="1" ht="25.5" hidden="1" x14ac:dyDescent="0.2">
      <c r="A143" s="14" t="s">
        <v>35</v>
      </c>
      <c r="B143" s="86" t="s">
        <v>128</v>
      </c>
      <c r="C143" s="121">
        <v>240</v>
      </c>
      <c r="D143" s="49" t="e">
        <f>'3'!#REF!</f>
        <v>#REF!</v>
      </c>
      <c r="E143" s="49" t="e">
        <f>'3'!#REF!</f>
        <v>#REF!</v>
      </c>
      <c r="F143" s="49" t="e">
        <f>'3'!#REF!</f>
        <v>#REF!</v>
      </c>
      <c r="G143" s="49" t="e">
        <f>'3'!#REF!</f>
        <v>#REF!</v>
      </c>
    </row>
    <row r="144" spans="1:8" s="16" customFormat="1" ht="25.5" hidden="1" x14ac:dyDescent="0.2">
      <c r="A144" s="14" t="s">
        <v>132</v>
      </c>
      <c r="B144" s="86" t="s">
        <v>131</v>
      </c>
      <c r="C144" s="121"/>
      <c r="D144" s="49" t="e">
        <f t="shared" ref="D144:G145" si="12">D145</f>
        <v>#REF!</v>
      </c>
      <c r="E144" s="49" t="e">
        <f t="shared" si="12"/>
        <v>#REF!</v>
      </c>
      <c r="F144" s="49" t="e">
        <f t="shared" si="12"/>
        <v>#REF!</v>
      </c>
      <c r="G144" s="49" t="e">
        <f t="shared" si="12"/>
        <v>#REF!</v>
      </c>
    </row>
    <row r="145" spans="1:7" s="16" customFormat="1" hidden="1" x14ac:dyDescent="0.2">
      <c r="A145" s="14" t="s">
        <v>34</v>
      </c>
      <c r="B145" s="86" t="s">
        <v>131</v>
      </c>
      <c r="C145" s="121">
        <v>200</v>
      </c>
      <c r="D145" s="49" t="e">
        <f t="shared" si="12"/>
        <v>#REF!</v>
      </c>
      <c r="E145" s="49" t="e">
        <f t="shared" si="12"/>
        <v>#REF!</v>
      </c>
      <c r="F145" s="49" t="e">
        <f t="shared" si="12"/>
        <v>#REF!</v>
      </c>
      <c r="G145" s="49" t="e">
        <f t="shared" si="12"/>
        <v>#REF!</v>
      </c>
    </row>
    <row r="146" spans="1:7" s="16" customFormat="1" ht="25.5" hidden="1" x14ac:dyDescent="0.2">
      <c r="A146" s="14" t="s">
        <v>35</v>
      </c>
      <c r="B146" s="86" t="s">
        <v>131</v>
      </c>
      <c r="C146" s="121">
        <v>240</v>
      </c>
      <c r="D146" s="49" t="e">
        <f>'3'!#REF!</f>
        <v>#REF!</v>
      </c>
      <c r="E146" s="49" t="e">
        <f>'3'!#REF!</f>
        <v>#REF!</v>
      </c>
      <c r="F146" s="49" t="e">
        <f>'3'!#REF!</f>
        <v>#REF!</v>
      </c>
      <c r="G146" s="49" t="e">
        <f>'3'!#REF!</f>
        <v>#REF!</v>
      </c>
    </row>
    <row r="147" spans="1:7" s="16" customFormat="1" hidden="1" x14ac:dyDescent="0.2">
      <c r="A147" s="14" t="s">
        <v>134</v>
      </c>
      <c r="B147" s="86" t="s">
        <v>129</v>
      </c>
      <c r="C147" s="121"/>
      <c r="D147" s="49">
        <f t="shared" ref="D147:G148" si="13">D148</f>
        <v>0</v>
      </c>
      <c r="E147" s="49">
        <f t="shared" si="13"/>
        <v>0</v>
      </c>
      <c r="F147" s="49">
        <f t="shared" si="13"/>
        <v>0</v>
      </c>
      <c r="G147" s="49">
        <f t="shared" si="13"/>
        <v>0</v>
      </c>
    </row>
    <row r="148" spans="1:7" s="16" customFormat="1" ht="25.5" hidden="1" x14ac:dyDescent="0.2">
      <c r="A148" s="14" t="s">
        <v>54</v>
      </c>
      <c r="B148" s="86" t="s">
        <v>129</v>
      </c>
      <c r="C148" s="121">
        <v>600</v>
      </c>
      <c r="D148" s="49">
        <f t="shared" si="13"/>
        <v>0</v>
      </c>
      <c r="E148" s="49">
        <f t="shared" si="13"/>
        <v>0</v>
      </c>
      <c r="F148" s="49">
        <f t="shared" si="13"/>
        <v>0</v>
      </c>
      <c r="G148" s="49">
        <f t="shared" si="13"/>
        <v>0</v>
      </c>
    </row>
    <row r="149" spans="1:7" s="16" customFormat="1" hidden="1" x14ac:dyDescent="0.2">
      <c r="A149" s="14" t="s">
        <v>55</v>
      </c>
      <c r="B149" s="86" t="s">
        <v>129</v>
      </c>
      <c r="C149" s="121">
        <v>620</v>
      </c>
      <c r="D149" s="49"/>
      <c r="E149" s="49"/>
      <c r="F149" s="49"/>
      <c r="G149" s="49"/>
    </row>
    <row r="150" spans="1:7" s="16" customFormat="1" ht="25.5" hidden="1" x14ac:dyDescent="0.2">
      <c r="A150" s="14" t="s">
        <v>135</v>
      </c>
      <c r="B150" s="86" t="s">
        <v>130</v>
      </c>
      <c r="C150" s="121"/>
      <c r="D150" s="49" t="e">
        <f t="shared" ref="D150:G151" si="14">D151</f>
        <v>#REF!</v>
      </c>
      <c r="E150" s="49" t="e">
        <f t="shared" si="14"/>
        <v>#REF!</v>
      </c>
      <c r="F150" s="49" t="e">
        <f t="shared" si="14"/>
        <v>#REF!</v>
      </c>
      <c r="G150" s="49" t="e">
        <f t="shared" si="14"/>
        <v>#REF!</v>
      </c>
    </row>
    <row r="151" spans="1:7" ht="25.5" hidden="1" x14ac:dyDescent="0.2">
      <c r="A151" s="14" t="s">
        <v>107</v>
      </c>
      <c r="B151" s="86" t="s">
        <v>130</v>
      </c>
      <c r="C151" s="121">
        <v>400</v>
      </c>
      <c r="D151" s="49" t="e">
        <f t="shared" si="14"/>
        <v>#REF!</v>
      </c>
      <c r="E151" s="49" t="e">
        <f t="shared" si="14"/>
        <v>#REF!</v>
      </c>
      <c r="F151" s="49" t="e">
        <f t="shared" si="14"/>
        <v>#REF!</v>
      </c>
      <c r="G151" s="49" t="e">
        <f t="shared" si="14"/>
        <v>#REF!</v>
      </c>
    </row>
    <row r="152" spans="1:7" hidden="1" x14ac:dyDescent="0.2">
      <c r="A152" s="14" t="s">
        <v>108</v>
      </c>
      <c r="B152" s="86" t="s">
        <v>130</v>
      </c>
      <c r="C152" s="121">
        <v>410</v>
      </c>
      <c r="D152" s="49" t="e">
        <f>'3'!#REF!</f>
        <v>#REF!</v>
      </c>
      <c r="E152" s="49" t="e">
        <f>'3'!#REF!</f>
        <v>#REF!</v>
      </c>
      <c r="F152" s="49" t="e">
        <f>'3'!#REF!</f>
        <v>#REF!</v>
      </c>
      <c r="G152" s="49" t="e">
        <f>'3'!#REF!</f>
        <v>#REF!</v>
      </c>
    </row>
    <row r="153" spans="1:7" ht="12.75" customHeight="1" x14ac:dyDescent="0.2">
      <c r="A153" s="51" t="s">
        <v>4</v>
      </c>
      <c r="B153" s="51"/>
      <c r="C153" s="53"/>
      <c r="D153" s="50">
        <f>D10+D22+D33+D40+D43++D46+D49+D52+D57+D60+D63+D68+D71+D78+D83+D96+D102+D105+D108+D112+D126+D129+D134+D115</f>
        <v>324083.15899999999</v>
      </c>
      <c r="E153" s="50">
        <f>E10+E22+E33+E40+E43++E46+E49+E52+E57+E60+E63+E68+E71+E78+E83+E96+E102+E105+E108+E112+E126+E129+E134+E115</f>
        <v>54671.042000000001</v>
      </c>
      <c r="F153" s="50">
        <f>F10+F22+F33+F40+F43++F46+F49+F52+F57+F60+F63+F68+F71+F78+F83+F96+F102+F105+F108+F112+F126+F129+F134+F115</f>
        <v>225196.98800000001</v>
      </c>
      <c r="G153" s="50">
        <f>G10+G22+G33+G40+G43++G46+G49+G52+G57+G60+G63+G68+G71+G78+G83+G96+G102+G105+G108+G112+G126+G129+G134+G115</f>
        <v>40646.101000000002</v>
      </c>
    </row>
    <row r="154" spans="1:7" hidden="1" x14ac:dyDescent="0.2">
      <c r="A154" s="21" t="s">
        <v>95</v>
      </c>
      <c r="B154" s="21"/>
      <c r="C154" s="21"/>
      <c r="D154" s="17">
        <v>0</v>
      </c>
      <c r="E154" s="17">
        <v>0</v>
      </c>
    </row>
    <row r="155" spans="1:7" hidden="1" x14ac:dyDescent="0.2">
      <c r="A155" s="20" t="s">
        <v>95</v>
      </c>
      <c r="B155" s="20"/>
      <c r="C155" s="20"/>
      <c r="D155" s="7">
        <v>0</v>
      </c>
      <c r="E155" s="7">
        <v>0</v>
      </c>
    </row>
    <row r="156" spans="1:7" hidden="1" x14ac:dyDescent="0.2">
      <c r="A156" s="20" t="s">
        <v>95</v>
      </c>
      <c r="B156" s="20"/>
      <c r="C156" s="20"/>
      <c r="D156" s="7">
        <v>0</v>
      </c>
      <c r="E156" s="7">
        <v>0</v>
      </c>
    </row>
    <row r="157" spans="1:7" hidden="1" x14ac:dyDescent="0.2">
      <c r="A157" s="20" t="s">
        <v>95</v>
      </c>
      <c r="B157" s="20"/>
      <c r="C157" s="20"/>
      <c r="D157" s="7">
        <v>0</v>
      </c>
      <c r="E157" s="7">
        <v>0</v>
      </c>
    </row>
    <row r="158" spans="1:7" hidden="1" x14ac:dyDescent="0.2">
      <c r="A158" s="20" t="s">
        <v>95</v>
      </c>
      <c r="B158" s="20"/>
      <c r="C158" s="20"/>
      <c r="D158" s="7">
        <v>0</v>
      </c>
      <c r="E158" s="7">
        <v>0</v>
      </c>
    </row>
    <row r="159" spans="1:7" hidden="1" x14ac:dyDescent="0.2">
      <c r="A159" s="20" t="s">
        <v>95</v>
      </c>
      <c r="B159" s="20"/>
      <c r="C159" s="20"/>
      <c r="D159" s="7">
        <v>0</v>
      </c>
      <c r="E159" s="7">
        <v>0</v>
      </c>
    </row>
    <row r="160" spans="1:7" hidden="1" x14ac:dyDescent="0.2">
      <c r="A160" s="20" t="s">
        <v>95</v>
      </c>
      <c r="B160" s="20"/>
      <c r="C160" s="20"/>
      <c r="D160" s="7">
        <v>0</v>
      </c>
      <c r="E160" s="7">
        <v>0</v>
      </c>
    </row>
    <row r="161" spans="1:5" hidden="1" x14ac:dyDescent="0.2">
      <c r="A161" s="20" t="s">
        <v>95</v>
      </c>
      <c r="B161" s="20"/>
      <c r="C161" s="20"/>
      <c r="D161" s="7">
        <v>0</v>
      </c>
      <c r="E161" s="7">
        <v>0</v>
      </c>
    </row>
    <row r="162" spans="1:5" hidden="1" x14ac:dyDescent="0.2">
      <c r="A162" s="20" t="s">
        <v>95</v>
      </c>
      <c r="B162" s="20"/>
      <c r="C162" s="20"/>
      <c r="D162" s="7">
        <v>0</v>
      </c>
      <c r="E162" s="7">
        <v>0</v>
      </c>
    </row>
    <row r="163" spans="1:5" hidden="1" x14ac:dyDescent="0.2">
      <c r="A163" s="20" t="s">
        <v>95</v>
      </c>
      <c r="B163" s="20"/>
      <c r="C163" s="20"/>
      <c r="D163" s="7">
        <v>0</v>
      </c>
      <c r="E163" s="7">
        <v>0</v>
      </c>
    </row>
    <row r="164" spans="1:5" hidden="1" x14ac:dyDescent="0.2">
      <c r="A164" s="20" t="s">
        <v>95</v>
      </c>
      <c r="B164" s="20"/>
      <c r="C164" s="20"/>
      <c r="D164" s="7">
        <v>0</v>
      </c>
      <c r="E164" s="7">
        <v>0</v>
      </c>
    </row>
    <row r="165" spans="1:5" hidden="1" x14ac:dyDescent="0.2">
      <c r="A165" s="20" t="s">
        <v>95</v>
      </c>
      <c r="B165" s="20"/>
      <c r="C165" s="20"/>
      <c r="D165" s="7">
        <v>0</v>
      </c>
      <c r="E165" s="7">
        <v>0</v>
      </c>
    </row>
    <row r="166" spans="1:5" hidden="1" x14ac:dyDescent="0.2">
      <c r="A166" s="20" t="s">
        <v>95</v>
      </c>
      <c r="B166" s="20"/>
      <c r="C166" s="20"/>
      <c r="D166" s="7">
        <v>0</v>
      </c>
      <c r="E166" s="7">
        <v>0</v>
      </c>
    </row>
    <row r="167" spans="1:5" hidden="1" x14ac:dyDescent="0.2">
      <c r="A167" s="20" t="s">
        <v>95</v>
      </c>
      <c r="B167" s="20"/>
      <c r="C167" s="20"/>
      <c r="D167" s="7">
        <v>0</v>
      </c>
      <c r="E167" s="7">
        <v>0</v>
      </c>
    </row>
    <row r="168" spans="1:5" hidden="1" x14ac:dyDescent="0.2">
      <c r="A168" s="20" t="s">
        <v>95</v>
      </c>
      <c r="B168" s="20"/>
      <c r="C168" s="20"/>
      <c r="D168" s="7">
        <v>0</v>
      </c>
      <c r="E168" s="7">
        <v>0</v>
      </c>
    </row>
    <row r="169" spans="1:5" hidden="1" x14ac:dyDescent="0.2">
      <c r="A169" s="20" t="s">
        <v>95</v>
      </c>
      <c r="B169" s="20"/>
      <c r="C169" s="20"/>
      <c r="D169" s="7">
        <v>0</v>
      </c>
      <c r="E169" s="7">
        <v>0</v>
      </c>
    </row>
    <row r="170" spans="1:5" hidden="1" x14ac:dyDescent="0.2">
      <c r="A170" s="20" t="s">
        <v>95</v>
      </c>
      <c r="B170" s="20"/>
      <c r="C170" s="20"/>
      <c r="D170" s="7">
        <v>0</v>
      </c>
      <c r="E170" s="7">
        <v>0</v>
      </c>
    </row>
    <row r="171" spans="1:5" hidden="1" x14ac:dyDescent="0.2">
      <c r="A171" s="20" t="s">
        <v>95</v>
      </c>
      <c r="B171" s="20"/>
      <c r="C171" s="20"/>
      <c r="D171" s="7">
        <v>0</v>
      </c>
      <c r="E171" s="7">
        <v>0</v>
      </c>
    </row>
    <row r="172" spans="1:5" hidden="1" x14ac:dyDescent="0.2">
      <c r="A172" s="20" t="s">
        <v>95</v>
      </c>
      <c r="B172" s="20"/>
      <c r="C172" s="20"/>
      <c r="D172" s="7">
        <v>0</v>
      </c>
      <c r="E172" s="7">
        <v>0</v>
      </c>
    </row>
    <row r="173" spans="1:5" hidden="1" x14ac:dyDescent="0.2">
      <c r="A173" s="20" t="s">
        <v>95</v>
      </c>
      <c r="B173" s="20"/>
      <c r="C173" s="20"/>
      <c r="D173" s="7">
        <v>0</v>
      </c>
      <c r="E173" s="7">
        <v>0</v>
      </c>
    </row>
    <row r="174" spans="1:5" hidden="1" x14ac:dyDescent="0.2">
      <c r="A174" s="20" t="s">
        <v>95</v>
      </c>
      <c r="B174" s="20"/>
      <c r="C174" s="20"/>
      <c r="D174" s="7">
        <v>0</v>
      </c>
      <c r="E174" s="7">
        <v>0</v>
      </c>
    </row>
    <row r="175" spans="1:5" hidden="1" x14ac:dyDescent="0.2">
      <c r="A175" s="20" t="s">
        <v>95</v>
      </c>
      <c r="B175" s="20"/>
      <c r="C175" s="20"/>
      <c r="D175" s="7">
        <v>0</v>
      </c>
      <c r="E175" s="7">
        <v>0</v>
      </c>
    </row>
    <row r="176" spans="1:5" hidden="1" x14ac:dyDescent="0.2">
      <c r="A176" s="20" t="s">
        <v>95</v>
      </c>
      <c r="B176" s="20"/>
      <c r="C176" s="20"/>
      <c r="D176" s="7">
        <v>0</v>
      </c>
      <c r="E176" s="7">
        <v>0</v>
      </c>
    </row>
    <row r="177" spans="1:5" hidden="1" x14ac:dyDescent="0.2">
      <c r="A177" s="20" t="s">
        <v>95</v>
      </c>
      <c r="B177" s="20"/>
      <c r="C177" s="20"/>
      <c r="D177" s="7">
        <v>0</v>
      </c>
      <c r="E177" s="7">
        <v>0</v>
      </c>
    </row>
    <row r="178" spans="1:5" hidden="1" x14ac:dyDescent="0.2">
      <c r="A178" s="20" t="s">
        <v>95</v>
      </c>
      <c r="B178" s="20"/>
      <c r="C178" s="20"/>
      <c r="D178" s="7">
        <v>0</v>
      </c>
      <c r="E178" s="7">
        <v>0</v>
      </c>
    </row>
    <row r="179" spans="1:5" hidden="1" x14ac:dyDescent="0.2">
      <c r="A179" s="20" t="s">
        <v>95</v>
      </c>
      <c r="B179" s="20"/>
      <c r="C179" s="20"/>
      <c r="D179" s="7">
        <v>0</v>
      </c>
      <c r="E179" s="7">
        <v>0</v>
      </c>
    </row>
    <row r="180" spans="1:5" hidden="1" x14ac:dyDescent="0.2">
      <c r="A180" s="20" t="s">
        <v>95</v>
      </c>
      <c r="B180" s="20"/>
      <c r="C180" s="20"/>
      <c r="D180" s="7">
        <v>0</v>
      </c>
      <c r="E180" s="7">
        <v>0</v>
      </c>
    </row>
    <row r="181" spans="1:5" hidden="1" x14ac:dyDescent="0.2">
      <c r="A181" s="20" t="s">
        <v>95</v>
      </c>
      <c r="B181" s="20"/>
      <c r="C181" s="20"/>
      <c r="D181" s="7">
        <v>0</v>
      </c>
      <c r="E181" s="7">
        <v>0</v>
      </c>
    </row>
    <row r="182" spans="1:5" hidden="1" x14ac:dyDescent="0.2">
      <c r="A182" s="20" t="s">
        <v>95</v>
      </c>
      <c r="B182" s="20"/>
      <c r="C182" s="20"/>
      <c r="D182" s="7">
        <v>0</v>
      </c>
      <c r="E182" s="7">
        <v>0</v>
      </c>
    </row>
    <row r="183" spans="1:5" hidden="1" x14ac:dyDescent="0.2">
      <c r="A183" s="20" t="s">
        <v>95</v>
      </c>
      <c r="B183" s="20"/>
      <c r="C183" s="20"/>
      <c r="D183" s="7">
        <v>0</v>
      </c>
      <c r="E183" s="7">
        <v>0</v>
      </c>
    </row>
    <row r="184" spans="1:5" hidden="1" x14ac:dyDescent="0.2">
      <c r="A184" s="20" t="s">
        <v>95</v>
      </c>
      <c r="B184" s="20"/>
      <c r="C184" s="20"/>
      <c r="D184" s="7">
        <v>0</v>
      </c>
      <c r="E184" s="7">
        <v>0</v>
      </c>
    </row>
    <row r="185" spans="1:5" hidden="1" x14ac:dyDescent="0.2">
      <c r="A185" s="20" t="s">
        <v>95</v>
      </c>
      <c r="B185" s="20"/>
      <c r="C185" s="20"/>
      <c r="D185" s="7">
        <v>0</v>
      </c>
      <c r="E185" s="7">
        <v>0</v>
      </c>
    </row>
    <row r="186" spans="1:5" hidden="1" x14ac:dyDescent="0.2">
      <c r="A186" s="20" t="s">
        <v>95</v>
      </c>
      <c r="B186" s="20"/>
      <c r="C186" s="20"/>
      <c r="D186" s="7">
        <v>0</v>
      </c>
      <c r="E186" s="7">
        <v>0</v>
      </c>
    </row>
    <row r="187" spans="1:5" hidden="1" x14ac:dyDescent="0.2">
      <c r="A187" s="20" t="s">
        <v>95</v>
      </c>
      <c r="B187" s="20"/>
      <c r="C187" s="20"/>
      <c r="D187" s="7">
        <v>0</v>
      </c>
      <c r="E187" s="7">
        <v>0</v>
      </c>
    </row>
    <row r="188" spans="1:5" hidden="1" x14ac:dyDescent="0.2">
      <c r="A188" s="20" t="s">
        <v>95</v>
      </c>
      <c r="B188" s="20"/>
      <c r="C188" s="20"/>
      <c r="D188" s="7">
        <v>0</v>
      </c>
      <c r="E188" s="7">
        <v>0</v>
      </c>
    </row>
    <row r="189" spans="1:5" hidden="1" x14ac:dyDescent="0.2">
      <c r="A189" s="20" t="s">
        <v>95</v>
      </c>
      <c r="B189" s="20"/>
      <c r="C189" s="20"/>
      <c r="D189" s="7">
        <v>0</v>
      </c>
      <c r="E189" s="7">
        <v>0</v>
      </c>
    </row>
    <row r="190" spans="1:5" hidden="1" x14ac:dyDescent="0.2">
      <c r="A190" s="20" t="s">
        <v>95</v>
      </c>
      <c r="B190" s="20"/>
      <c r="C190" s="20"/>
      <c r="D190" s="7">
        <v>0</v>
      </c>
      <c r="E190" s="7">
        <v>0</v>
      </c>
    </row>
    <row r="191" spans="1:5" hidden="1" x14ac:dyDescent="0.2">
      <c r="A191" s="20" t="s">
        <v>95</v>
      </c>
      <c r="B191" s="20"/>
      <c r="C191" s="20"/>
      <c r="D191" s="7">
        <v>0</v>
      </c>
      <c r="E191" s="7">
        <v>0</v>
      </c>
    </row>
    <row r="192" spans="1:5" hidden="1" x14ac:dyDescent="0.2">
      <c r="A192" s="20" t="s">
        <v>95</v>
      </c>
      <c r="B192" s="20"/>
      <c r="C192" s="20"/>
      <c r="D192" s="7">
        <v>0</v>
      </c>
      <c r="E192" s="7">
        <v>0</v>
      </c>
    </row>
    <row r="193" spans="1:5" hidden="1" x14ac:dyDescent="0.2">
      <c r="A193" s="20" t="s">
        <v>95</v>
      </c>
      <c r="B193" s="20"/>
      <c r="C193" s="20"/>
      <c r="D193" s="7">
        <v>0</v>
      </c>
      <c r="E193" s="7">
        <v>0</v>
      </c>
    </row>
    <row r="194" spans="1:5" hidden="1" x14ac:dyDescent="0.2">
      <c r="A194" s="20" t="s">
        <v>95</v>
      </c>
      <c r="B194" s="20"/>
      <c r="C194" s="20"/>
      <c r="D194" s="7">
        <v>0</v>
      </c>
      <c r="E194" s="7">
        <v>0</v>
      </c>
    </row>
    <row r="195" spans="1:5" hidden="1" x14ac:dyDescent="0.2">
      <c r="A195" s="20" t="s">
        <v>95</v>
      </c>
      <c r="B195" s="20"/>
      <c r="C195" s="20"/>
      <c r="D195" s="7">
        <v>0</v>
      </c>
      <c r="E195" s="7">
        <v>0</v>
      </c>
    </row>
    <row r="196" spans="1:5" hidden="1" x14ac:dyDescent="0.2">
      <c r="A196" s="20" t="s">
        <v>95</v>
      </c>
      <c r="B196" s="20"/>
      <c r="C196" s="20"/>
      <c r="D196" s="7">
        <v>0</v>
      </c>
      <c r="E196" s="7">
        <v>0</v>
      </c>
    </row>
    <row r="197" spans="1:5" hidden="1" x14ac:dyDescent="0.2">
      <c r="A197" s="20" t="s">
        <v>95</v>
      </c>
      <c r="B197" s="20"/>
      <c r="C197" s="20"/>
      <c r="D197" s="7">
        <v>0</v>
      </c>
      <c r="E197" s="7">
        <v>0</v>
      </c>
    </row>
    <row r="198" spans="1:5" hidden="1" x14ac:dyDescent="0.2">
      <c r="A198" s="20" t="s">
        <v>95</v>
      </c>
      <c r="B198" s="20"/>
      <c r="C198" s="20"/>
      <c r="D198" s="7">
        <v>0</v>
      </c>
      <c r="E198" s="7">
        <v>0</v>
      </c>
    </row>
    <row r="199" spans="1:5" hidden="1" x14ac:dyDescent="0.2">
      <c r="A199" s="20" t="s">
        <v>95</v>
      </c>
      <c r="B199" s="20"/>
      <c r="C199" s="20"/>
      <c r="D199" s="7">
        <v>0</v>
      </c>
      <c r="E199" s="7">
        <v>0</v>
      </c>
    </row>
    <row r="200" spans="1:5" hidden="1" x14ac:dyDescent="0.2">
      <c r="A200" s="20" t="s">
        <v>95</v>
      </c>
      <c r="B200" s="20"/>
      <c r="C200" s="20"/>
      <c r="D200" s="7">
        <v>0</v>
      </c>
      <c r="E200" s="7">
        <v>0</v>
      </c>
    </row>
    <row r="201" spans="1:5" hidden="1" x14ac:dyDescent="0.2">
      <c r="A201" s="20" t="s">
        <v>95</v>
      </c>
      <c r="B201" s="20"/>
      <c r="C201" s="20"/>
      <c r="D201" s="7">
        <v>0</v>
      </c>
      <c r="E201" s="7">
        <v>0</v>
      </c>
    </row>
    <row r="202" spans="1:5" hidden="1" x14ac:dyDescent="0.2">
      <c r="A202" s="20" t="s">
        <v>95</v>
      </c>
      <c r="B202" s="20"/>
      <c r="C202" s="20"/>
      <c r="D202" s="7">
        <v>0</v>
      </c>
      <c r="E202" s="7">
        <v>0</v>
      </c>
    </row>
    <row r="203" spans="1:5" hidden="1" x14ac:dyDescent="0.2">
      <c r="A203" s="20" t="s">
        <v>95</v>
      </c>
      <c r="B203" s="20"/>
      <c r="C203" s="20"/>
      <c r="D203" s="7">
        <v>0</v>
      </c>
      <c r="E203" s="7">
        <v>0</v>
      </c>
    </row>
    <row r="204" spans="1:5" hidden="1" x14ac:dyDescent="0.2">
      <c r="A204" s="20" t="s">
        <v>95</v>
      </c>
      <c r="B204" s="20"/>
      <c r="C204" s="20"/>
      <c r="D204" s="7">
        <v>0</v>
      </c>
      <c r="E204" s="7">
        <v>0</v>
      </c>
    </row>
    <row r="205" spans="1:5" hidden="1" x14ac:dyDescent="0.2">
      <c r="A205" s="20" t="s">
        <v>95</v>
      </c>
      <c r="B205" s="20"/>
      <c r="C205" s="20"/>
      <c r="D205" s="7">
        <v>0</v>
      </c>
      <c r="E205" s="7">
        <v>0</v>
      </c>
    </row>
    <row r="206" spans="1:5" hidden="1" x14ac:dyDescent="0.2">
      <c r="A206" s="20" t="s">
        <v>95</v>
      </c>
      <c r="B206" s="20"/>
      <c r="C206" s="20"/>
      <c r="D206" s="7">
        <v>0</v>
      </c>
      <c r="E206" s="7">
        <v>0</v>
      </c>
    </row>
    <row r="207" spans="1:5" hidden="1" x14ac:dyDescent="0.2">
      <c r="A207" s="20" t="s">
        <v>95</v>
      </c>
      <c r="B207" s="20"/>
      <c r="C207" s="20"/>
      <c r="D207" s="7">
        <v>0</v>
      </c>
      <c r="E207" s="7">
        <v>0</v>
      </c>
    </row>
    <row r="208" spans="1:5" hidden="1" x14ac:dyDescent="0.2">
      <c r="A208" s="20" t="s">
        <v>95</v>
      </c>
      <c r="B208" s="20"/>
      <c r="C208" s="20"/>
      <c r="D208" s="7">
        <v>0</v>
      </c>
      <c r="E208" s="7">
        <v>0</v>
      </c>
    </row>
    <row r="209" spans="1:5" hidden="1" x14ac:dyDescent="0.2">
      <c r="A209" s="20" t="s">
        <v>95</v>
      </c>
      <c r="B209" s="20"/>
      <c r="C209" s="20"/>
      <c r="D209" s="7">
        <v>0</v>
      </c>
      <c r="E209" s="7">
        <v>0</v>
      </c>
    </row>
    <row r="210" spans="1:5" hidden="1" x14ac:dyDescent="0.2">
      <c r="A210" s="20" t="s">
        <v>95</v>
      </c>
      <c r="B210" s="20"/>
      <c r="C210" s="20"/>
      <c r="D210" s="7">
        <v>0</v>
      </c>
      <c r="E210" s="7">
        <v>0</v>
      </c>
    </row>
    <row r="211" spans="1:5" hidden="1" x14ac:dyDescent="0.2">
      <c r="A211" s="20" t="s">
        <v>95</v>
      </c>
      <c r="B211" s="20"/>
      <c r="C211" s="20"/>
      <c r="D211" s="7">
        <v>0</v>
      </c>
      <c r="E211" s="7">
        <v>0</v>
      </c>
    </row>
    <row r="212" spans="1:5" hidden="1" x14ac:dyDescent="0.2">
      <c r="A212" s="20" t="s">
        <v>95</v>
      </c>
      <c r="B212" s="20"/>
      <c r="C212" s="20"/>
      <c r="D212" s="7">
        <v>0</v>
      </c>
      <c r="E212" s="7">
        <v>0</v>
      </c>
    </row>
    <row r="213" spans="1:5" hidden="1" x14ac:dyDescent="0.2">
      <c r="A213" s="20" t="s">
        <v>95</v>
      </c>
      <c r="B213" s="20"/>
      <c r="C213" s="20"/>
      <c r="D213" s="7">
        <v>0</v>
      </c>
      <c r="E213" s="7">
        <v>0</v>
      </c>
    </row>
    <row r="214" spans="1:5" hidden="1" x14ac:dyDescent="0.2">
      <c r="A214" s="20" t="s">
        <v>95</v>
      </c>
      <c r="B214" s="20"/>
      <c r="C214" s="20"/>
      <c r="D214" s="7">
        <v>0</v>
      </c>
      <c r="E214" s="7">
        <v>0</v>
      </c>
    </row>
    <row r="215" spans="1:5" hidden="1" x14ac:dyDescent="0.2">
      <c r="A215" s="20" t="s">
        <v>95</v>
      </c>
      <c r="B215" s="20"/>
      <c r="C215" s="20"/>
      <c r="D215" s="7">
        <v>0</v>
      </c>
      <c r="E215" s="7">
        <v>0</v>
      </c>
    </row>
    <row r="216" spans="1:5" hidden="1" x14ac:dyDescent="0.2">
      <c r="A216" s="20" t="s">
        <v>95</v>
      </c>
      <c r="B216" s="20"/>
      <c r="C216" s="20"/>
      <c r="D216" s="7">
        <v>0</v>
      </c>
      <c r="E216" s="7">
        <v>0</v>
      </c>
    </row>
    <row r="217" spans="1:5" hidden="1" x14ac:dyDescent="0.2">
      <c r="A217" s="20" t="s">
        <v>95</v>
      </c>
      <c r="B217" s="20"/>
      <c r="C217" s="20"/>
      <c r="D217" s="7">
        <v>0</v>
      </c>
      <c r="E217" s="7">
        <v>0</v>
      </c>
    </row>
    <row r="218" spans="1:5" hidden="1" x14ac:dyDescent="0.2">
      <c r="A218" s="20" t="s">
        <v>95</v>
      </c>
      <c r="B218" s="20"/>
      <c r="C218" s="20"/>
      <c r="D218" s="7">
        <v>0</v>
      </c>
      <c r="E218" s="7">
        <v>0</v>
      </c>
    </row>
    <row r="219" spans="1:5" hidden="1" x14ac:dyDescent="0.2">
      <c r="A219" s="20" t="s">
        <v>95</v>
      </c>
      <c r="B219" s="20"/>
      <c r="C219" s="20"/>
      <c r="D219" s="7">
        <v>0</v>
      </c>
      <c r="E219" s="7">
        <v>0</v>
      </c>
    </row>
    <row r="220" spans="1:5" hidden="1" x14ac:dyDescent="0.2">
      <c r="A220" s="20" t="s">
        <v>95</v>
      </c>
      <c r="B220" s="20"/>
      <c r="C220" s="20"/>
      <c r="D220" s="7">
        <v>0</v>
      </c>
      <c r="E220" s="7">
        <v>0</v>
      </c>
    </row>
    <row r="221" spans="1:5" hidden="1" x14ac:dyDescent="0.2">
      <c r="A221" s="20" t="s">
        <v>95</v>
      </c>
      <c r="B221" s="20"/>
      <c r="C221" s="20"/>
      <c r="D221" s="7">
        <v>0</v>
      </c>
      <c r="E221" s="7">
        <v>0</v>
      </c>
    </row>
    <row r="222" spans="1:5" hidden="1" x14ac:dyDescent="0.2">
      <c r="A222" s="20" t="s">
        <v>95</v>
      </c>
      <c r="B222" s="20"/>
      <c r="C222" s="20"/>
      <c r="D222" s="7">
        <v>0</v>
      </c>
      <c r="E222" s="7">
        <v>0</v>
      </c>
    </row>
    <row r="223" spans="1:5" hidden="1" x14ac:dyDescent="0.2">
      <c r="A223" s="20" t="s">
        <v>95</v>
      </c>
      <c r="B223" s="20"/>
      <c r="C223" s="20"/>
      <c r="D223" s="7">
        <v>0</v>
      </c>
      <c r="E223" s="7">
        <v>0</v>
      </c>
    </row>
    <row r="224" spans="1:5" hidden="1" x14ac:dyDescent="0.2">
      <c r="A224" s="20" t="s">
        <v>95</v>
      </c>
      <c r="B224" s="20"/>
      <c r="C224" s="20"/>
      <c r="D224" s="7">
        <v>0</v>
      </c>
      <c r="E224" s="7">
        <v>0</v>
      </c>
    </row>
    <row r="225" spans="1:5" hidden="1" x14ac:dyDescent="0.2">
      <c r="A225" s="20" t="s">
        <v>95</v>
      </c>
      <c r="B225" s="20"/>
      <c r="C225" s="20"/>
      <c r="D225" s="7">
        <v>0</v>
      </c>
      <c r="E225" s="7">
        <v>0</v>
      </c>
    </row>
    <row r="226" spans="1:5" hidden="1" x14ac:dyDescent="0.2">
      <c r="A226" s="20" t="s">
        <v>95</v>
      </c>
      <c r="B226" s="20"/>
      <c r="C226" s="20"/>
      <c r="D226" s="7">
        <v>0</v>
      </c>
      <c r="E226" s="7">
        <v>0</v>
      </c>
    </row>
    <row r="227" spans="1:5" hidden="1" x14ac:dyDescent="0.2">
      <c r="A227" s="20" t="s">
        <v>95</v>
      </c>
      <c r="B227" s="20"/>
      <c r="C227" s="20"/>
      <c r="D227" s="7">
        <v>0</v>
      </c>
      <c r="E227" s="7">
        <v>0</v>
      </c>
    </row>
    <row r="228" spans="1:5" hidden="1" x14ac:dyDescent="0.2">
      <c r="A228" s="20" t="s">
        <v>95</v>
      </c>
      <c r="B228" s="20"/>
      <c r="C228" s="20"/>
      <c r="D228" s="7">
        <v>0</v>
      </c>
      <c r="E228" s="7">
        <v>0</v>
      </c>
    </row>
    <row r="229" spans="1:5" hidden="1" x14ac:dyDescent="0.2">
      <c r="A229" s="20" t="s">
        <v>95</v>
      </c>
      <c r="B229" s="20"/>
      <c r="C229" s="20"/>
      <c r="D229" s="7">
        <v>0</v>
      </c>
      <c r="E229" s="7">
        <v>0</v>
      </c>
    </row>
    <row r="230" spans="1:5" x14ac:dyDescent="0.2">
      <c r="D230" s="136"/>
    </row>
    <row r="231" spans="1:5" x14ac:dyDescent="0.2">
      <c r="D231" s="136"/>
      <c r="E231" s="95"/>
    </row>
  </sheetData>
  <sheetProtection selectLockedCells="1" selectUnlockedCells="1"/>
  <mergeCells count="9">
    <mergeCell ref="A1:G1"/>
    <mergeCell ref="A2:G2"/>
    <mergeCell ref="A3:G3"/>
    <mergeCell ref="A6:G6"/>
    <mergeCell ref="A8:A9"/>
    <mergeCell ref="D8:E8"/>
    <mergeCell ref="B8:B9"/>
    <mergeCell ref="C8:C9"/>
    <mergeCell ref="F8:G8"/>
  </mergeCells>
  <pageMargins left="0.59055118110236227" right="0.39370078740157483" top="0.59055118110236227" bottom="0.39370078740157483" header="0" footer="0"/>
  <pageSetup paperSize="9" scale="91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1</xdr:row>
                <xdr:rowOff>0</xdr:rowOff>
              </from>
              <to>
                <xdr:col>52</xdr:col>
                <xdr:colOff>66675</xdr:colOff>
                <xdr:row>2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3</vt:lpstr>
      <vt:lpstr>4</vt:lpstr>
      <vt:lpstr>5</vt:lpstr>
      <vt:lpstr>'3'!Область_печати</vt:lpstr>
      <vt:lpstr>'4'!Область_печати</vt:lpstr>
      <vt:lpstr>'5'!Область_печати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1</cp:lastModifiedBy>
  <cp:lastPrinted>2023-10-17T11:40:25Z</cp:lastPrinted>
  <dcterms:created xsi:type="dcterms:W3CDTF">2016-12-23T12:59:32Z</dcterms:created>
  <dcterms:modified xsi:type="dcterms:W3CDTF">2023-10-17T11:40:32Z</dcterms:modified>
</cp:coreProperties>
</file>