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90" windowWidth="15510" windowHeight="9495"/>
  </bookViews>
  <sheets>
    <sheet name="3" sheetId="1" r:id="rId1"/>
    <sheet name="4" sheetId="2" r:id="rId2"/>
    <sheet name="5" sheetId="7" r:id="rId3"/>
  </sheets>
  <externalReferences>
    <externalReference r:id="rId4"/>
  </externalReferences>
  <definedNames>
    <definedName name="_xlnm._FilterDatabase" localSheetId="0" hidden="1">'3'!$A$5:$G$12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'3'!$A$1:$I$525</definedName>
    <definedName name="_xlnm.Print_Area" localSheetId="1">'4'!$A$1:$F$164</definedName>
    <definedName name="_xlnm.Print_Area" localSheetId="2">'5'!$A$1:$G$232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/>
</workbook>
</file>

<file path=xl/calcChain.xml><?xml version="1.0" encoding="utf-8"?>
<calcChain xmlns="http://schemas.openxmlformats.org/spreadsheetml/2006/main">
  <c r="G156" i="7" l="1"/>
  <c r="F156" i="7"/>
  <c r="G155" i="7"/>
  <c r="F155" i="7"/>
  <c r="G154" i="7"/>
  <c r="F154" i="7"/>
  <c r="G152" i="7"/>
  <c r="F152" i="7"/>
  <c r="G151" i="7"/>
  <c r="F151" i="7"/>
  <c r="G150" i="7"/>
  <c r="F150" i="7"/>
  <c r="G149" i="7"/>
  <c r="F149" i="7"/>
  <c r="G148" i="7"/>
  <c r="F148" i="7"/>
  <c r="G147" i="7"/>
  <c r="F147" i="7"/>
  <c r="G146" i="7"/>
  <c r="F146" i="7"/>
  <c r="G145" i="7"/>
  <c r="F145" i="7"/>
  <c r="G144" i="7"/>
  <c r="F144" i="7"/>
  <c r="G143" i="7"/>
  <c r="F143" i="7"/>
  <c r="G142" i="7"/>
  <c r="F142" i="7"/>
  <c r="G141" i="7"/>
  <c r="F141" i="7"/>
  <c r="F139" i="7"/>
  <c r="F137" i="7"/>
  <c r="G136" i="7"/>
  <c r="F136" i="7"/>
  <c r="G135" i="7"/>
  <c r="F135" i="7"/>
  <c r="G134" i="7"/>
  <c r="F134" i="7"/>
  <c r="G133" i="7"/>
  <c r="F133" i="7"/>
  <c r="G132" i="7"/>
  <c r="F132" i="7"/>
  <c r="F131" i="7"/>
  <c r="F130" i="7" s="1"/>
  <c r="F129" i="7"/>
  <c r="F128" i="7" s="1"/>
  <c r="F127" i="7"/>
  <c r="F126" i="7" s="1"/>
  <c r="F124" i="7"/>
  <c r="F123" i="7" s="1"/>
  <c r="F122" i="7"/>
  <c r="F121" i="7"/>
  <c r="G120" i="7"/>
  <c r="F119" i="7"/>
  <c r="F118" i="7" s="1"/>
  <c r="F117" i="7" s="1"/>
  <c r="F116" i="7"/>
  <c r="F115" i="7" s="1"/>
  <c r="G114" i="7"/>
  <c r="F114" i="7"/>
  <c r="G111" i="7"/>
  <c r="F111" i="7"/>
  <c r="G110" i="7"/>
  <c r="F110" i="7"/>
  <c r="G108" i="7"/>
  <c r="F108" i="7"/>
  <c r="G107" i="7"/>
  <c r="G106" i="7"/>
  <c r="F106" i="7"/>
  <c r="G105" i="7"/>
  <c r="F105" i="7"/>
  <c r="G104" i="7"/>
  <c r="F104" i="7"/>
  <c r="G103" i="7"/>
  <c r="F103" i="7"/>
  <c r="G102" i="7"/>
  <c r="F102" i="7"/>
  <c r="G101" i="7"/>
  <c r="F101" i="7"/>
  <c r="G100" i="7"/>
  <c r="F100" i="7"/>
  <c r="G99" i="7"/>
  <c r="F99" i="7"/>
  <c r="G98" i="7"/>
  <c r="F98" i="7"/>
  <c r="G97" i="7"/>
  <c r="F97" i="7"/>
  <c r="G96" i="7"/>
  <c r="F96" i="7"/>
  <c r="G95" i="7"/>
  <c r="F95" i="7"/>
  <c r="G94" i="7"/>
  <c r="G93" i="7" s="1"/>
  <c r="F94" i="7"/>
  <c r="F93" i="7"/>
  <c r="G92" i="7"/>
  <c r="F92" i="7"/>
  <c r="G91" i="7"/>
  <c r="F91" i="7"/>
  <c r="F89" i="7"/>
  <c r="G88" i="7"/>
  <c r="F88" i="7"/>
  <c r="G87" i="7"/>
  <c r="F87" i="7"/>
  <c r="G86" i="7"/>
  <c r="F86" i="7"/>
  <c r="G85" i="7"/>
  <c r="F85" i="7"/>
  <c r="G84" i="7"/>
  <c r="F84" i="7"/>
  <c r="G83" i="7"/>
  <c r="F83" i="7"/>
  <c r="F82" i="7" s="1"/>
  <c r="G82" i="7"/>
  <c r="G81" i="7"/>
  <c r="G80" i="7" s="1"/>
  <c r="G79" i="7" s="1"/>
  <c r="G78" i="7"/>
  <c r="F78" i="7"/>
  <c r="G77" i="7"/>
  <c r="F77" i="7"/>
  <c r="G76" i="7"/>
  <c r="F76" i="7"/>
  <c r="G75" i="7"/>
  <c r="F75" i="7"/>
  <c r="G74" i="7"/>
  <c r="F74" i="7"/>
  <c r="G73" i="7"/>
  <c r="F73" i="7"/>
  <c r="G72" i="7"/>
  <c r="F72" i="7"/>
  <c r="G71" i="7"/>
  <c r="G70" i="7" s="1"/>
  <c r="F71" i="7"/>
  <c r="F70" i="7"/>
  <c r="G69" i="7"/>
  <c r="F69" i="7"/>
  <c r="G68" i="7"/>
  <c r="F68" i="7"/>
  <c r="F67" i="7" s="1"/>
  <c r="G66" i="7"/>
  <c r="G65" i="7" s="1"/>
  <c r="G64" i="7" s="1"/>
  <c r="F66" i="7"/>
  <c r="F65" i="7"/>
  <c r="F64" i="7" s="1"/>
  <c r="G63" i="7"/>
  <c r="F63" i="7"/>
  <c r="G62" i="7"/>
  <c r="F62" i="7"/>
  <c r="G61" i="7"/>
  <c r="F61" i="7"/>
  <c r="G60" i="7"/>
  <c r="F60" i="7"/>
  <c r="G59" i="7"/>
  <c r="F59" i="7"/>
  <c r="G58" i="7"/>
  <c r="F58" i="7"/>
  <c r="G57" i="7"/>
  <c r="F57" i="7"/>
  <c r="G56" i="7"/>
  <c r="F56" i="7"/>
  <c r="G55" i="7"/>
  <c r="F55" i="7"/>
  <c r="G54" i="7"/>
  <c r="F54" i="7"/>
  <c r="G53" i="7"/>
  <c r="F53" i="7"/>
  <c r="G52" i="7"/>
  <c r="F52" i="7"/>
  <c r="G51" i="7"/>
  <c r="F51" i="7"/>
  <c r="G50" i="7"/>
  <c r="F50" i="7"/>
  <c r="G46" i="7"/>
  <c r="F46" i="7"/>
  <c r="G45" i="7"/>
  <c r="F45" i="7"/>
  <c r="G44" i="7"/>
  <c r="F44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F26" i="7" s="1"/>
  <c r="G26" i="7"/>
  <c r="G25" i="7"/>
  <c r="F25" i="7"/>
  <c r="G24" i="7"/>
  <c r="F24" i="7"/>
  <c r="G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F153" i="2"/>
  <c r="F146" i="2"/>
  <c r="E146" i="2"/>
  <c r="F145" i="2"/>
  <c r="E145" i="2"/>
  <c r="F144" i="2"/>
  <c r="E144" i="2"/>
  <c r="E143" i="2"/>
  <c r="E142" i="2" s="1"/>
  <c r="E141" i="2" s="1"/>
  <c r="E140" i="2" s="1"/>
  <c r="E139" i="2" s="1"/>
  <c r="F139" i="2"/>
  <c r="F138" i="2"/>
  <c r="E138" i="2"/>
  <c r="F137" i="2"/>
  <c r="E137" i="2"/>
  <c r="F136" i="2"/>
  <c r="E136" i="2"/>
  <c r="F135" i="2"/>
  <c r="E135" i="2"/>
  <c r="F134" i="2"/>
  <c r="E134" i="2"/>
  <c r="E131" i="2"/>
  <c r="E130" i="2" s="1"/>
  <c r="E129" i="2" s="1"/>
  <c r="E128" i="2" s="1"/>
  <c r="F127" i="2"/>
  <c r="E127" i="2"/>
  <c r="F126" i="2"/>
  <c r="E126" i="2"/>
  <c r="F125" i="2"/>
  <c r="E125" i="2"/>
  <c r="F124" i="2"/>
  <c r="E124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86" i="2"/>
  <c r="E86" i="2"/>
  <c r="F85" i="2"/>
  <c r="E85" i="2"/>
  <c r="F84" i="2"/>
  <c r="E84" i="2"/>
  <c r="F81" i="2"/>
  <c r="E81" i="2"/>
  <c r="F80" i="2"/>
  <c r="E80" i="2"/>
  <c r="E74" i="2"/>
  <c r="E73" i="2" s="1"/>
  <c r="E72" i="2" s="1"/>
  <c r="E71" i="2" s="1"/>
  <c r="F70" i="2"/>
  <c r="E70" i="2"/>
  <c r="F69" i="2"/>
  <c r="E69" i="2"/>
  <c r="F68" i="2"/>
  <c r="E68" i="2"/>
  <c r="F67" i="2"/>
  <c r="E67" i="2"/>
  <c r="F66" i="2"/>
  <c r="E66" i="2"/>
  <c r="F65" i="2"/>
  <c r="F64" i="2" s="1"/>
  <c r="F61" i="2"/>
  <c r="E61" i="2"/>
  <c r="F60" i="2"/>
  <c r="E60" i="2"/>
  <c r="F55" i="2"/>
  <c r="E55" i="2"/>
  <c r="F54" i="2"/>
  <c r="E54" i="2"/>
  <c r="F53" i="2"/>
  <c r="E53" i="2"/>
  <c r="F52" i="2"/>
  <c r="E52" i="2"/>
  <c r="F51" i="2"/>
  <c r="F50" i="2"/>
  <c r="E50" i="2"/>
  <c r="E48" i="2"/>
  <c r="E47" i="2"/>
  <c r="E46" i="2" s="1"/>
  <c r="E45" i="2" s="1"/>
  <c r="E44" i="2" s="1"/>
  <c r="E43" i="2" s="1"/>
  <c r="E42" i="2" s="1"/>
  <c r="F38" i="2"/>
  <c r="F37" i="2"/>
  <c r="E34" i="2"/>
  <c r="F33" i="2"/>
  <c r="F32" i="2" s="1"/>
  <c r="F27" i="2" s="1"/>
  <c r="E33" i="2"/>
  <c r="E32" i="2"/>
  <c r="E31" i="2"/>
  <c r="E30" i="2" s="1"/>
  <c r="E29" i="2" s="1"/>
  <c r="E28" i="2" s="1"/>
  <c r="E27" i="2" s="1"/>
  <c r="F25" i="2"/>
  <c r="E24" i="2"/>
  <c r="E23" i="2" s="1"/>
  <c r="F18" i="2"/>
  <c r="H73" i="1"/>
  <c r="E65" i="2" l="1"/>
  <c r="E64" i="2" s="1"/>
  <c r="F23" i="7"/>
  <c r="F120" i="7"/>
  <c r="G67" i="7"/>
  <c r="F107" i="7"/>
  <c r="G89" i="7"/>
  <c r="F125" i="7"/>
  <c r="E20" i="2"/>
  <c r="E19" i="2" s="1"/>
  <c r="E22" i="2"/>
  <c r="E21" i="2" s="1"/>
  <c r="H517" i="1"/>
  <c r="H515" i="1"/>
  <c r="H513" i="1"/>
  <c r="I512" i="1"/>
  <c r="I511" i="1" s="1"/>
  <c r="I510" i="1" s="1"/>
  <c r="H508" i="1"/>
  <c r="H501" i="1" s="1"/>
  <c r="H500" i="1" s="1"/>
  <c r="E148" i="2" s="1"/>
  <c r="E147" i="2" s="1"/>
  <c r="I500" i="1"/>
  <c r="F148" i="2" s="1"/>
  <c r="I498" i="1"/>
  <c r="H498" i="1"/>
  <c r="I497" i="1"/>
  <c r="I492" i="1" s="1"/>
  <c r="I491" i="1" s="1"/>
  <c r="I490" i="1" s="1"/>
  <c r="H497" i="1"/>
  <c r="H495" i="1"/>
  <c r="H494" i="1" s="1"/>
  <c r="H493" i="1" s="1"/>
  <c r="H492" i="1" s="1"/>
  <c r="H491" i="1" s="1"/>
  <c r="H490" i="1" s="1"/>
  <c r="I488" i="1"/>
  <c r="H488" i="1"/>
  <c r="I484" i="1"/>
  <c r="H484" i="1"/>
  <c r="I483" i="1"/>
  <c r="H483" i="1"/>
  <c r="H481" i="1"/>
  <c r="H475" i="1" s="1"/>
  <c r="H474" i="1" s="1"/>
  <c r="E93" i="2" s="1"/>
  <c r="I472" i="1"/>
  <c r="H472" i="1"/>
  <c r="I471" i="1"/>
  <c r="H471" i="1"/>
  <c r="I469" i="1"/>
  <c r="H469" i="1"/>
  <c r="I468" i="1"/>
  <c r="H468" i="1"/>
  <c r="I467" i="1"/>
  <c r="F89" i="2" s="1"/>
  <c r="H467" i="1"/>
  <c r="E89" i="2" s="1"/>
  <c r="I465" i="1"/>
  <c r="H465" i="1"/>
  <c r="I464" i="1"/>
  <c r="H464" i="1"/>
  <c r="I463" i="1"/>
  <c r="H463" i="1"/>
  <c r="I462" i="1"/>
  <c r="H462" i="1"/>
  <c r="I460" i="1"/>
  <c r="H460" i="1"/>
  <c r="I459" i="1"/>
  <c r="G49" i="7" s="1"/>
  <c r="G48" i="7" s="1"/>
  <c r="G47" i="7" s="1"/>
  <c r="H459" i="1"/>
  <c r="F49" i="7" s="1"/>
  <c r="F48" i="7" s="1"/>
  <c r="F47" i="7" s="1"/>
  <c r="I458" i="1"/>
  <c r="H458" i="1"/>
  <c r="H456" i="1"/>
  <c r="H455" i="1" s="1"/>
  <c r="I443" i="1"/>
  <c r="H443" i="1"/>
  <c r="I442" i="1"/>
  <c r="H442" i="1"/>
  <c r="I439" i="1"/>
  <c r="H439" i="1"/>
  <c r="I438" i="1"/>
  <c r="H438" i="1"/>
  <c r="I436" i="1"/>
  <c r="H436" i="1"/>
  <c r="I435" i="1"/>
  <c r="H435" i="1"/>
  <c r="I433" i="1"/>
  <c r="H433" i="1"/>
  <c r="I432" i="1"/>
  <c r="H432" i="1"/>
  <c r="I429" i="1"/>
  <c r="I425" i="1" s="1"/>
  <c r="H429" i="1"/>
  <c r="H427" i="1"/>
  <c r="H426" i="1" s="1"/>
  <c r="H423" i="1"/>
  <c r="I417" i="1"/>
  <c r="H417" i="1"/>
  <c r="I416" i="1"/>
  <c r="F87" i="2" s="1"/>
  <c r="I414" i="1"/>
  <c r="H414" i="1"/>
  <c r="I413" i="1"/>
  <c r="H413" i="1"/>
  <c r="H411" i="1"/>
  <c r="H410" i="1" s="1"/>
  <c r="I408" i="1"/>
  <c r="H408" i="1"/>
  <c r="I407" i="1"/>
  <c r="H407" i="1"/>
  <c r="I404" i="1"/>
  <c r="H404" i="1"/>
  <c r="I403" i="1"/>
  <c r="H403" i="1"/>
  <c r="H401" i="1"/>
  <c r="I395" i="1"/>
  <c r="H395" i="1"/>
  <c r="I394" i="1"/>
  <c r="F79" i="2" s="1"/>
  <c r="I392" i="1"/>
  <c r="H392" i="1"/>
  <c r="I391" i="1"/>
  <c r="G113" i="7" s="1"/>
  <c r="G112" i="7" s="1"/>
  <c r="H391" i="1"/>
  <c r="F113" i="7" s="1"/>
  <c r="F112" i="7" s="1"/>
  <c r="I390" i="1"/>
  <c r="F49" i="2" s="1"/>
  <c r="F40" i="2" s="1"/>
  <c r="H390" i="1"/>
  <c r="E49" i="2" s="1"/>
  <c r="I388" i="1"/>
  <c r="H388" i="1"/>
  <c r="I387" i="1"/>
  <c r="H387" i="1"/>
  <c r="H385" i="1"/>
  <c r="H384" i="1" s="1"/>
  <c r="I383" i="1"/>
  <c r="H381" i="1"/>
  <c r="H370" i="1" s="1"/>
  <c r="H369" i="1" s="1"/>
  <c r="E37" i="2" s="1"/>
  <c r="H375" i="1"/>
  <c r="H374" i="1" s="1"/>
  <c r="H373" i="1" s="1"/>
  <c r="H367" i="1"/>
  <c r="I364" i="1"/>
  <c r="H364" i="1"/>
  <c r="H363" i="1" s="1"/>
  <c r="I363" i="1"/>
  <c r="I361" i="1"/>
  <c r="H361" i="1"/>
  <c r="I360" i="1"/>
  <c r="H360" i="1"/>
  <c r="H358" i="1"/>
  <c r="H357" i="1" s="1"/>
  <c r="I355" i="1"/>
  <c r="H355" i="1"/>
  <c r="I340" i="1"/>
  <c r="H340" i="1"/>
  <c r="I338" i="1"/>
  <c r="H338" i="1"/>
  <c r="H332" i="1" s="1"/>
  <c r="I332" i="1"/>
  <c r="H329" i="1"/>
  <c r="H328" i="1" s="1"/>
  <c r="H327" i="1" s="1"/>
  <c r="H325" i="1"/>
  <c r="H324" i="1" s="1"/>
  <c r="H323" i="1" s="1"/>
  <c r="H321" i="1"/>
  <c r="H320" i="1" s="1"/>
  <c r="H318" i="1"/>
  <c r="H317" i="1" s="1"/>
  <c r="H316" i="1" s="1"/>
  <c r="H315" i="1" s="1"/>
  <c r="H313" i="1"/>
  <c r="H312" i="1" s="1"/>
  <c r="H309" i="1"/>
  <c r="H307" i="1"/>
  <c r="I292" i="1"/>
  <c r="H292" i="1"/>
  <c r="I290" i="1"/>
  <c r="H290" i="1"/>
  <c r="I288" i="1"/>
  <c r="H288" i="1"/>
  <c r="I282" i="1"/>
  <c r="H282" i="1"/>
  <c r="I281" i="1"/>
  <c r="H279" i="1"/>
  <c r="H276" i="1" s="1"/>
  <c r="H273" i="1" s="1"/>
  <c r="H272" i="1" s="1"/>
  <c r="E25" i="2" s="1"/>
  <c r="I270" i="1"/>
  <c r="H270" i="1"/>
  <c r="I269" i="1"/>
  <c r="I268" i="1" s="1"/>
  <c r="I267" i="1" s="1"/>
  <c r="F17" i="2" s="1"/>
  <c r="H269" i="1"/>
  <c r="H268" i="1" s="1"/>
  <c r="H267" i="1" s="1"/>
  <c r="E17" i="2" s="1"/>
  <c r="I265" i="1"/>
  <c r="H265" i="1"/>
  <c r="I264" i="1"/>
  <c r="H264" i="1"/>
  <c r="I262" i="1"/>
  <c r="H262" i="1"/>
  <c r="I260" i="1"/>
  <c r="H260" i="1"/>
  <c r="I259" i="1"/>
  <c r="H259" i="1"/>
  <c r="H257" i="1"/>
  <c r="H255" i="1"/>
  <c r="H253" i="1"/>
  <c r="I245" i="1"/>
  <c r="H245" i="1"/>
  <c r="I243" i="1"/>
  <c r="H243" i="1"/>
  <c r="I242" i="1"/>
  <c r="H242" i="1"/>
  <c r="I239" i="1"/>
  <c r="I238" i="1" s="1"/>
  <c r="I237" i="1" s="1"/>
  <c r="I228" i="1" s="1"/>
  <c r="F15" i="2" s="1"/>
  <c r="H238" i="1"/>
  <c r="H237" i="1" s="1"/>
  <c r="H235" i="1"/>
  <c r="H229" i="1" s="1"/>
  <c r="I225" i="1"/>
  <c r="H225" i="1"/>
  <c r="I224" i="1"/>
  <c r="H224" i="1"/>
  <c r="I223" i="1"/>
  <c r="H223" i="1"/>
  <c r="I222" i="1"/>
  <c r="H222" i="1"/>
  <c r="H220" i="1"/>
  <c r="I214" i="1"/>
  <c r="H214" i="1"/>
  <c r="I213" i="1"/>
  <c r="F133" i="2" s="1"/>
  <c r="F132" i="2" s="1"/>
  <c r="H211" i="1"/>
  <c r="H210" i="1" s="1"/>
  <c r="H209" i="1" s="1"/>
  <c r="I207" i="1"/>
  <c r="H207" i="1"/>
  <c r="I206" i="1"/>
  <c r="H206" i="1"/>
  <c r="I205" i="1"/>
  <c r="H205" i="1"/>
  <c r="I203" i="1"/>
  <c r="H203" i="1"/>
  <c r="I202" i="1"/>
  <c r="H202" i="1"/>
  <c r="I201" i="1"/>
  <c r="F123" i="2" s="1"/>
  <c r="H201" i="1"/>
  <c r="E123" i="2" s="1"/>
  <c r="I199" i="1"/>
  <c r="H199" i="1"/>
  <c r="H198" i="1" s="1"/>
  <c r="I198" i="1"/>
  <c r="I196" i="1"/>
  <c r="H196" i="1"/>
  <c r="I195" i="1"/>
  <c r="I194" i="1" s="1"/>
  <c r="H195" i="1"/>
  <c r="I192" i="1"/>
  <c r="H192" i="1"/>
  <c r="I191" i="1"/>
  <c r="H191" i="1"/>
  <c r="I190" i="1"/>
  <c r="F94" i="2" s="1"/>
  <c r="H190" i="1"/>
  <c r="E94" i="2" s="1"/>
  <c r="H188" i="1"/>
  <c r="H187" i="1" s="1"/>
  <c r="I185" i="1"/>
  <c r="H185" i="1"/>
  <c r="I179" i="1"/>
  <c r="H179" i="1"/>
  <c r="I178" i="1"/>
  <c r="F91" i="2" s="1"/>
  <c r="F90" i="2" s="1"/>
  <c r="I176" i="1"/>
  <c r="H176" i="1"/>
  <c r="I175" i="1"/>
  <c r="H175" i="1"/>
  <c r="I172" i="1"/>
  <c r="H172" i="1"/>
  <c r="I171" i="1"/>
  <c r="H171" i="1"/>
  <c r="I169" i="1"/>
  <c r="H169" i="1"/>
  <c r="I163" i="1"/>
  <c r="I162" i="1" s="1"/>
  <c r="F88" i="2" s="1"/>
  <c r="H163" i="1"/>
  <c r="H162" i="1" s="1"/>
  <c r="E88" i="2" s="1"/>
  <c r="I160" i="1"/>
  <c r="H160" i="1"/>
  <c r="I159" i="1"/>
  <c r="H159" i="1"/>
  <c r="I158" i="1"/>
  <c r="H158" i="1"/>
  <c r="E77" i="2" s="1"/>
  <c r="E76" i="2" s="1"/>
  <c r="I156" i="1"/>
  <c r="H156" i="1"/>
  <c r="I155" i="1"/>
  <c r="H155" i="1"/>
  <c r="I154" i="1"/>
  <c r="H154" i="1"/>
  <c r="I153" i="1"/>
  <c r="F75" i="2" s="1"/>
  <c r="F63" i="2" s="1"/>
  <c r="H153" i="1"/>
  <c r="E75" i="2" s="1"/>
  <c r="E63" i="2" s="1"/>
  <c r="H151" i="1"/>
  <c r="H150" i="1" s="1"/>
  <c r="H149" i="1" s="1"/>
  <c r="I147" i="1"/>
  <c r="H147" i="1"/>
  <c r="I146" i="1"/>
  <c r="H146" i="1"/>
  <c r="I145" i="1"/>
  <c r="H145" i="1"/>
  <c r="I144" i="1"/>
  <c r="H144" i="1"/>
  <c r="I143" i="1"/>
  <c r="I142" i="1" s="1"/>
  <c r="H140" i="1"/>
  <c r="H139" i="1" s="1"/>
  <c r="H138" i="1" s="1"/>
  <c r="I136" i="1"/>
  <c r="H136" i="1"/>
  <c r="I135" i="1"/>
  <c r="H135" i="1"/>
  <c r="I134" i="1"/>
  <c r="H134" i="1"/>
  <c r="I132" i="1"/>
  <c r="H132" i="1"/>
  <c r="I131" i="1"/>
  <c r="H131" i="1"/>
  <c r="I130" i="1"/>
  <c r="H130" i="1"/>
  <c r="I129" i="1"/>
  <c r="I128" i="1" s="1"/>
  <c r="I126" i="1"/>
  <c r="I125" i="1" s="1"/>
  <c r="I124" i="1" s="1"/>
  <c r="H125" i="1"/>
  <c r="E59" i="2" s="1"/>
  <c r="E58" i="2" s="1"/>
  <c r="E57" i="2" s="1"/>
  <c r="E56" i="2" s="1"/>
  <c r="E51" i="2" s="1"/>
  <c r="H124" i="1"/>
  <c r="H123" i="1" s="1"/>
  <c r="H122" i="1" s="1"/>
  <c r="I120" i="1"/>
  <c r="H120" i="1"/>
  <c r="I119" i="1"/>
  <c r="H119" i="1"/>
  <c r="I118" i="1"/>
  <c r="H118" i="1"/>
  <c r="I117" i="1"/>
  <c r="I116" i="1" s="1"/>
  <c r="G90" i="7" s="1"/>
  <c r="H114" i="1"/>
  <c r="H110" i="1" s="1"/>
  <c r="H109" i="1" s="1"/>
  <c r="E41" i="2" s="1"/>
  <c r="E40" i="2" s="1"/>
  <c r="I109" i="1"/>
  <c r="I107" i="1"/>
  <c r="H107" i="1"/>
  <c r="I106" i="1"/>
  <c r="H106" i="1"/>
  <c r="I105" i="1"/>
  <c r="I101" i="1" s="1"/>
  <c r="F39" i="2" s="1"/>
  <c r="H105" i="1"/>
  <c r="H103" i="1"/>
  <c r="H102" i="1" s="1"/>
  <c r="H101" i="1" s="1"/>
  <c r="H99" i="1"/>
  <c r="H92" i="1" s="1"/>
  <c r="H91" i="1" s="1"/>
  <c r="E38" i="2" s="1"/>
  <c r="H89" i="1"/>
  <c r="H88" i="1" s="1"/>
  <c r="H87" i="1" s="1"/>
  <c r="H86" i="1" s="1"/>
  <c r="I84" i="1"/>
  <c r="H84" i="1"/>
  <c r="H77" i="1" s="1"/>
  <c r="I77" i="1"/>
  <c r="I65" i="1" s="1"/>
  <c r="F26" i="2" s="1"/>
  <c r="H75" i="1"/>
  <c r="H71" i="1"/>
  <c r="H62" i="1"/>
  <c r="H59" i="1" s="1"/>
  <c r="H58" i="1" s="1"/>
  <c r="E153" i="2" s="1"/>
  <c r="I56" i="1"/>
  <c r="H56" i="1"/>
  <c r="I53" i="1"/>
  <c r="H53" i="1"/>
  <c r="H52" i="1" s="1"/>
  <c r="E152" i="2" s="1"/>
  <c r="E151" i="2" s="1"/>
  <c r="I52" i="1"/>
  <c r="F152" i="2" s="1"/>
  <c r="F151" i="2" s="1"/>
  <c r="H50" i="1"/>
  <c r="H46" i="1" s="1"/>
  <c r="H45" i="1" s="1"/>
  <c r="E150" i="2" s="1"/>
  <c r="E149" i="2" s="1"/>
  <c r="H43" i="1"/>
  <c r="H40" i="1" s="1"/>
  <c r="H39" i="1" s="1"/>
  <c r="H37" i="1"/>
  <c r="H35" i="1"/>
  <c r="H33" i="1"/>
  <c r="H25" i="1"/>
  <c r="H21" i="1"/>
  <c r="H19" i="1"/>
  <c r="H14" i="1" l="1"/>
  <c r="H13" i="1" s="1"/>
  <c r="H425" i="1"/>
  <c r="H117" i="1"/>
  <c r="H116" i="1" s="1"/>
  <c r="F90" i="7" s="1"/>
  <c r="H143" i="1"/>
  <c r="H142" i="1" s="1"/>
  <c r="I241" i="1"/>
  <c r="F16" i="2" s="1"/>
  <c r="F14" i="2" s="1"/>
  <c r="H383" i="1"/>
  <c r="E39" i="2" s="1"/>
  <c r="I12" i="1"/>
  <c r="H178" i="1"/>
  <c r="E91" i="2" s="1"/>
  <c r="E90" i="2" s="1"/>
  <c r="H194" i="1"/>
  <c r="E95" i="2" s="1"/>
  <c r="E92" i="2" s="1"/>
  <c r="F78" i="2"/>
  <c r="F95" i="2"/>
  <c r="F92" i="2" s="1"/>
  <c r="G157" i="7"/>
  <c r="H228" i="1"/>
  <c r="E15" i="2" s="1"/>
  <c r="F81" i="7"/>
  <c r="F80" i="7" s="1"/>
  <c r="F79" i="7" s="1"/>
  <c r="F157" i="7" s="1"/>
  <c r="I331" i="1"/>
  <c r="H301" i="1"/>
  <c r="H213" i="1"/>
  <c r="E133" i="2" s="1"/>
  <c r="E132" i="2" s="1"/>
  <c r="I64" i="1"/>
  <c r="H28" i="1"/>
  <c r="H27" i="1" s="1"/>
  <c r="H512" i="1"/>
  <c r="H511" i="1" s="1"/>
  <c r="H510" i="1" s="1"/>
  <c r="H416" i="1"/>
  <c r="E87" i="2" s="1"/>
  <c r="H394" i="1"/>
  <c r="E79" i="2" s="1"/>
  <c r="H331" i="1"/>
  <c r="E36" i="2" s="1"/>
  <c r="H281" i="1"/>
  <c r="H247" i="1"/>
  <c r="H241" i="1" s="1"/>
  <c r="E16" i="2" s="1"/>
  <c r="H129" i="1"/>
  <c r="H128" i="1" s="1"/>
  <c r="H66" i="1"/>
  <c r="H65" i="1" s="1"/>
  <c r="G192" i="1"/>
  <c r="E35" i="2" l="1"/>
  <c r="E78" i="2"/>
  <c r="H12" i="1"/>
  <c r="E18" i="2"/>
  <c r="I227" i="1"/>
  <c r="F36" i="2"/>
  <c r="F35" i="2" s="1"/>
  <c r="F154" i="2" s="1"/>
  <c r="I519" i="1"/>
  <c r="H64" i="1"/>
  <c r="E26" i="2"/>
  <c r="E14" i="2" s="1"/>
  <c r="E154" i="2" s="1"/>
  <c r="H227" i="1"/>
  <c r="H519" i="1" l="1"/>
  <c r="E111" i="7"/>
  <c r="D111" i="7"/>
  <c r="D116" i="7" l="1"/>
  <c r="D115" i="7" s="1"/>
  <c r="G364" i="1"/>
  <c r="F367" i="1"/>
  <c r="D131" i="7"/>
  <c r="D130" i="7" s="1"/>
  <c r="F517" i="1"/>
  <c r="F309" i="1" l="1"/>
  <c r="E114" i="7" l="1"/>
  <c r="D114" i="7"/>
  <c r="G363" i="1"/>
  <c r="F364" i="1"/>
  <c r="F363" i="1" s="1"/>
  <c r="D110" i="7" l="1"/>
  <c r="D107" i="7" s="1"/>
  <c r="E110" i="7"/>
  <c r="E107" i="7" s="1"/>
  <c r="D129" i="7"/>
  <c r="G512" i="1" l="1"/>
  <c r="G511" i="1" s="1"/>
  <c r="G510" i="1" s="1"/>
  <c r="F515" i="1"/>
  <c r="E100" i="7" l="1"/>
  <c r="D100" i="7"/>
  <c r="G469" i="1" l="1"/>
  <c r="G468" i="1" s="1"/>
  <c r="F469" i="1"/>
  <c r="F468" i="1" s="1"/>
  <c r="E120" i="7" l="1"/>
  <c r="D124" i="7"/>
  <c r="D122" i="7"/>
  <c r="D121" i="7" s="1"/>
  <c r="E94" i="7"/>
  <c r="D94" i="7"/>
  <c r="E92" i="7"/>
  <c r="D92" i="7"/>
  <c r="E142" i="7"/>
  <c r="E141" i="7" s="1"/>
  <c r="D142" i="7"/>
  <c r="D141" i="7" s="1"/>
  <c r="G414" i="1"/>
  <c r="G413" i="1" s="1"/>
  <c r="F414" i="1"/>
  <c r="F413" i="1" s="1"/>
  <c r="G262" i="1" l="1"/>
  <c r="F262" i="1"/>
  <c r="G260" i="1"/>
  <c r="G259" i="1" s="1"/>
  <c r="F260" i="1"/>
  <c r="F259" i="1" s="1"/>
  <c r="G265" i="1"/>
  <c r="G264" i="1" s="1"/>
  <c r="F265" i="1"/>
  <c r="F264" i="1" s="1"/>
  <c r="D127" i="7" l="1"/>
  <c r="F513" i="1" l="1"/>
  <c r="F512" i="1" s="1"/>
  <c r="D137" i="7" l="1"/>
  <c r="D139" i="7"/>
  <c r="F511" i="1"/>
  <c r="F510" i="1" s="1"/>
  <c r="E29" i="7" l="1"/>
  <c r="E28" i="7" s="1"/>
  <c r="D29" i="7"/>
  <c r="D28" i="7" s="1"/>
  <c r="D27" i="7"/>
  <c r="G340" i="1" l="1"/>
  <c r="G191" i="1"/>
  <c r="G190" i="1" s="1"/>
  <c r="D94" i="2" s="1"/>
  <c r="F192" i="1"/>
  <c r="F191" i="1" s="1"/>
  <c r="F190" i="1" s="1"/>
  <c r="C94" i="2" s="1"/>
  <c r="F71" i="1" l="1"/>
  <c r="D123" i="7" l="1"/>
  <c r="D120" i="7" s="1"/>
  <c r="F188" i="1"/>
  <c r="F187" i="1" s="1"/>
  <c r="D128" i="7" l="1"/>
  <c r="D126" i="7"/>
  <c r="D125" i="7" l="1"/>
  <c r="F73" i="1"/>
  <c r="E81" i="7" l="1"/>
  <c r="F358" i="1"/>
  <c r="F357" i="1" s="1"/>
  <c r="F361" i="1"/>
  <c r="F360" i="1" s="1"/>
  <c r="G361" i="1"/>
  <c r="G360" i="1" s="1"/>
  <c r="G392" i="1"/>
  <c r="G391" i="1" s="1"/>
  <c r="E113" i="7" s="1"/>
  <c r="E112" i="7" s="1"/>
  <c r="F392" i="1"/>
  <c r="F391" i="1" s="1"/>
  <c r="D113" i="7" s="1"/>
  <c r="F390" i="1" l="1"/>
  <c r="C49" i="2" s="1"/>
  <c r="G390" i="1"/>
  <c r="D49" i="2" s="1"/>
  <c r="G84" i="1"/>
  <c r="G77" i="1" s="1"/>
  <c r="G185" i="1" l="1"/>
  <c r="G179" i="1" s="1"/>
  <c r="G178" i="1" s="1"/>
  <c r="E135" i="7" l="1"/>
  <c r="E134" i="7" s="1"/>
  <c r="D135" i="7"/>
  <c r="D134" i="7" s="1"/>
  <c r="G472" i="1" l="1"/>
  <c r="G471" i="1" s="1"/>
  <c r="G467" i="1" s="1"/>
  <c r="F472" i="1"/>
  <c r="F471" i="1" s="1"/>
  <c r="F467" i="1" l="1"/>
  <c r="C89" i="2" s="1"/>
  <c r="D89" i="2"/>
  <c r="G239" i="1"/>
  <c r="G238" i="1" s="1"/>
  <c r="G237" i="1" s="1"/>
  <c r="G228" i="1" s="1"/>
  <c r="F238" i="1"/>
  <c r="F237" i="1" s="1"/>
  <c r="E83" i="7" l="1"/>
  <c r="D83" i="7"/>
  <c r="E27" i="7"/>
  <c r="E87" i="7"/>
  <c r="D87" i="7"/>
  <c r="G109" i="1" l="1"/>
  <c r="E31" i="7" l="1"/>
  <c r="E30" i="7" s="1"/>
  <c r="D31" i="7"/>
  <c r="D30" i="7" s="1"/>
  <c r="G169" i="1"/>
  <c r="G56" i="1"/>
  <c r="G53" i="1" s="1"/>
  <c r="G52" i="1" s="1"/>
  <c r="D152" i="2" s="1"/>
  <c r="G203" i="1" l="1"/>
  <c r="G202" i="1" s="1"/>
  <c r="G201" i="1" s="1"/>
  <c r="D123" i="2" s="1"/>
  <c r="F35" i="1" l="1"/>
  <c r="G388" i="1" l="1"/>
  <c r="G387" i="1" s="1"/>
  <c r="G383" i="1" s="1"/>
  <c r="F388" i="1"/>
  <c r="F387" i="1" s="1"/>
  <c r="F75" i="1"/>
  <c r="D20" i="7" l="1"/>
  <c r="D19" i="7"/>
  <c r="E78" i="7" l="1"/>
  <c r="E77" i="7" s="1"/>
  <c r="C77" i="7"/>
  <c r="B77" i="7"/>
  <c r="A77" i="7"/>
  <c r="A78" i="7"/>
  <c r="B78" i="7"/>
  <c r="C78" i="7"/>
  <c r="D78" i="7"/>
  <c r="D77" i="7" s="1"/>
  <c r="F385" i="1" l="1"/>
  <c r="F384" i="1" s="1"/>
  <c r="F383" i="1" s="1"/>
  <c r="C86" i="2" l="1"/>
  <c r="C85" i="2" s="1"/>
  <c r="C84" i="2" s="1"/>
  <c r="C81" i="2" s="1"/>
  <c r="C80" i="2" s="1"/>
  <c r="G160" i="1"/>
  <c r="F160" i="1"/>
  <c r="F159" i="1" l="1"/>
  <c r="F158" i="1" s="1"/>
  <c r="C77" i="2" s="1"/>
  <c r="C76" i="2" s="1"/>
  <c r="G159" i="1"/>
  <c r="G158" i="1" s="1"/>
  <c r="E108" i="7"/>
  <c r="D108" i="7"/>
  <c r="E97" i="7"/>
  <c r="E96" i="7" s="1"/>
  <c r="E95" i="7" s="1"/>
  <c r="D97" i="7"/>
  <c r="D96" i="7" s="1"/>
  <c r="D95" i="7" s="1"/>
  <c r="B98" i="7"/>
  <c r="D50" i="2"/>
  <c r="C50" i="2"/>
  <c r="G136" i="1" l="1"/>
  <c r="G135" i="1" s="1"/>
  <c r="G134" i="1" s="1"/>
  <c r="D119" i="7" l="1"/>
  <c r="D118" i="7" s="1"/>
  <c r="D117" i="7" s="1"/>
  <c r="F21" i="1" l="1"/>
  <c r="F107" i="1"/>
  <c r="G107" i="1"/>
  <c r="F411" i="1" l="1"/>
  <c r="F410" i="1" s="1"/>
  <c r="G338" i="1" l="1"/>
  <c r="F340" i="1"/>
  <c r="E136" i="7"/>
  <c r="E144" i="7"/>
  <c r="E143" i="7" s="1"/>
  <c r="E133" i="7" s="1"/>
  <c r="E147" i="7"/>
  <c r="E146" i="7" s="1"/>
  <c r="E145" i="7" s="1"/>
  <c r="E150" i="7"/>
  <c r="E149" i="7" s="1"/>
  <c r="E148" i="7" s="1"/>
  <c r="E152" i="7"/>
  <c r="E151" i="7" s="1"/>
  <c r="E156" i="7"/>
  <c r="E155" i="7" s="1"/>
  <c r="E154" i="7" s="1"/>
  <c r="E13" i="7"/>
  <c r="E12" i="7" s="1"/>
  <c r="E15" i="7"/>
  <c r="E14" i="7" s="1"/>
  <c r="E17" i="7"/>
  <c r="E16" i="7" s="1"/>
  <c r="E19" i="7"/>
  <c r="E20" i="7"/>
  <c r="E22" i="7"/>
  <c r="E21" i="7" s="1"/>
  <c r="E25" i="7"/>
  <c r="E24" i="7" s="1"/>
  <c r="E26" i="7"/>
  <c r="E33" i="7"/>
  <c r="E32" i="7" s="1"/>
  <c r="E36" i="7"/>
  <c r="E35" i="7" s="1"/>
  <c r="E38" i="7"/>
  <c r="E37" i="7" s="1"/>
  <c r="E40" i="7"/>
  <c r="E39" i="7" s="1"/>
  <c r="E43" i="7"/>
  <c r="E42" i="7" s="1"/>
  <c r="E41" i="7" s="1"/>
  <c r="E46" i="7"/>
  <c r="E45" i="7" s="1"/>
  <c r="E44" i="7" s="1"/>
  <c r="E52" i="7"/>
  <c r="E51" i="7" s="1"/>
  <c r="E50" i="7" s="1"/>
  <c r="E55" i="7"/>
  <c r="E54" i="7" s="1"/>
  <c r="E53" i="7" s="1"/>
  <c r="E57" i="7"/>
  <c r="E56" i="7" s="1"/>
  <c r="E60" i="7"/>
  <c r="E59" i="7" s="1"/>
  <c r="E58" i="7" s="1"/>
  <c r="E63" i="7"/>
  <c r="E62" i="7" s="1"/>
  <c r="E61" i="7" s="1"/>
  <c r="E66" i="7"/>
  <c r="E65" i="7" s="1"/>
  <c r="E64" i="7" s="1"/>
  <c r="E69" i="7"/>
  <c r="E68" i="7" s="1"/>
  <c r="E71" i="7"/>
  <c r="E70" i="7" s="1"/>
  <c r="E73" i="7"/>
  <c r="E72" i="7" s="1"/>
  <c r="E76" i="7"/>
  <c r="E75" i="7" s="1"/>
  <c r="E74" i="7" s="1"/>
  <c r="E80" i="7"/>
  <c r="E82" i="7"/>
  <c r="E85" i="7"/>
  <c r="E84" i="7" s="1"/>
  <c r="E88" i="7"/>
  <c r="E86" i="7" s="1"/>
  <c r="E91" i="7"/>
  <c r="E93" i="7"/>
  <c r="E99" i="7"/>
  <c r="E98" i="7" s="1"/>
  <c r="E103" i="7"/>
  <c r="E102" i="7" s="1"/>
  <c r="E101" i="7" s="1"/>
  <c r="E106" i="7"/>
  <c r="E105" i="7" s="1"/>
  <c r="E104" i="7" s="1"/>
  <c r="D46" i="7"/>
  <c r="D88" i="7"/>
  <c r="D86" i="7" s="1"/>
  <c r="D85" i="7"/>
  <c r="E23" i="7" l="1"/>
  <c r="E132" i="7"/>
  <c r="E18" i="7"/>
  <c r="E11" i="7" s="1"/>
  <c r="E79" i="7"/>
  <c r="E67" i="7"/>
  <c r="E34" i="7"/>
  <c r="E89" i="7"/>
  <c r="D156" i="7" l="1"/>
  <c r="D155" i="7" s="1"/>
  <c r="D154" i="7" s="1"/>
  <c r="D152" i="7"/>
  <c r="D151" i="7" s="1"/>
  <c r="D150" i="7"/>
  <c r="D149" i="7" s="1"/>
  <c r="D148" i="7" s="1"/>
  <c r="D147" i="7"/>
  <c r="D146" i="7" s="1"/>
  <c r="D145" i="7" s="1"/>
  <c r="D144" i="7"/>
  <c r="D143" i="7" s="1"/>
  <c r="D133" i="7" s="1"/>
  <c r="D132" i="7" s="1"/>
  <c r="D136" i="7"/>
  <c r="D71" i="7"/>
  <c r="D70" i="7" s="1"/>
  <c r="D73" i="7"/>
  <c r="D72" i="7" s="1"/>
  <c r="D69" i="7"/>
  <c r="D68" i="7" s="1"/>
  <c r="D103" i="7"/>
  <c r="D102" i="7" s="1"/>
  <c r="D101" i="7" s="1"/>
  <c r="D106" i="7"/>
  <c r="D105" i="7" s="1"/>
  <c r="D104" i="7" s="1"/>
  <c r="D99" i="7"/>
  <c r="D98" i="7" s="1"/>
  <c r="D60" i="7"/>
  <c r="D59" i="7" s="1"/>
  <c r="D58" i="7" s="1"/>
  <c r="D63" i="7"/>
  <c r="D62" i="7" s="1"/>
  <c r="D61" i="7" s="1"/>
  <c r="D76" i="7"/>
  <c r="D75" i="7" s="1"/>
  <c r="D74" i="7" s="1"/>
  <c r="D93" i="7"/>
  <c r="D91" i="7"/>
  <c r="D84" i="7"/>
  <c r="D82" i="7"/>
  <c r="D66" i="7"/>
  <c r="D65" i="7" s="1"/>
  <c r="D64" i="7" s="1"/>
  <c r="D55" i="7"/>
  <c r="D54" i="7" s="1"/>
  <c r="D53" i="7" s="1"/>
  <c r="D52" i="7"/>
  <c r="D51" i="7" s="1"/>
  <c r="D50" i="7" s="1"/>
  <c r="D45" i="7"/>
  <c r="D44" i="7" s="1"/>
  <c r="D43" i="7"/>
  <c r="D42" i="7" s="1"/>
  <c r="D41" i="7" s="1"/>
  <c r="D57" i="7"/>
  <c r="D56" i="7" s="1"/>
  <c r="D40" i="7"/>
  <c r="D39" i="7" s="1"/>
  <c r="D38" i="7"/>
  <c r="D37" i="7" s="1"/>
  <c r="D36" i="7"/>
  <c r="D35" i="7" s="1"/>
  <c r="D26" i="7"/>
  <c r="D33" i="7"/>
  <c r="D32" i="7" s="1"/>
  <c r="D25" i="7"/>
  <c r="D24" i="7" s="1"/>
  <c r="D17" i="7"/>
  <c r="D16" i="7" s="1"/>
  <c r="D15" i="7"/>
  <c r="D14" i="7" s="1"/>
  <c r="D13" i="7"/>
  <c r="D12" i="7" s="1"/>
  <c r="D22" i="7"/>
  <c r="D21" i="7" s="1"/>
  <c r="B104" i="7"/>
  <c r="B101" i="7"/>
  <c r="B79" i="7"/>
  <c r="B74" i="7"/>
  <c r="B67" i="7"/>
  <c r="B64" i="7"/>
  <c r="B61" i="7"/>
  <c r="B58" i="7"/>
  <c r="B53" i="7"/>
  <c r="B50" i="7"/>
  <c r="B47" i="7"/>
  <c r="B44" i="7"/>
  <c r="B41" i="7"/>
  <c r="B34" i="7"/>
  <c r="B23" i="7"/>
  <c r="B11" i="7"/>
  <c r="G288" i="1"/>
  <c r="G292" i="1"/>
  <c r="G290" i="1"/>
  <c r="G214" i="1"/>
  <c r="G213" i="1" s="1"/>
  <c r="D23" i="7" l="1"/>
  <c r="D34" i="7"/>
  <c r="D89" i="7"/>
  <c r="D67" i="7"/>
  <c r="D18" i="7"/>
  <c r="D11" i="7" s="1"/>
  <c r="G282" i="1"/>
  <c r="G281" i="1" s="1"/>
  <c r="G163" i="1"/>
  <c r="G162" i="1" s="1"/>
  <c r="G65" i="1"/>
  <c r="G395" i="1"/>
  <c r="G394" i="1" s="1"/>
  <c r="G417" i="1"/>
  <c r="G416" i="1" s="1"/>
  <c r="D26" i="2" l="1"/>
  <c r="G199" i="1"/>
  <c r="G198" i="1" s="1"/>
  <c r="F199" i="1"/>
  <c r="F198" i="1" s="1"/>
  <c r="G196" i="1" l="1"/>
  <c r="G195" i="1" s="1"/>
  <c r="G194" i="1" s="1"/>
  <c r="F196" i="1"/>
  <c r="F195" i="1" s="1"/>
  <c r="F194" i="1" s="1"/>
  <c r="D38" i="2"/>
  <c r="D153" i="2"/>
  <c r="D37" i="2"/>
  <c r="D25" i="2"/>
  <c r="D18" i="2"/>
  <c r="D15" i="2"/>
  <c r="G465" i="1" l="1"/>
  <c r="G464" i="1" s="1"/>
  <c r="F465" i="1"/>
  <c r="F464" i="1" s="1"/>
  <c r="F463" i="1" s="1"/>
  <c r="G463" i="1" l="1"/>
  <c r="G462" i="1" s="1"/>
  <c r="F462" i="1"/>
  <c r="F140" i="1" l="1"/>
  <c r="F139" i="1" s="1"/>
  <c r="F138" i="1" s="1"/>
  <c r="A104" i="7" l="1"/>
  <c r="D122" i="2" l="1"/>
  <c r="F423" i="1" l="1"/>
  <c r="F417" i="1" s="1"/>
  <c r="F355" i="1"/>
  <c r="G355" i="1"/>
  <c r="G332" i="1" s="1"/>
  <c r="G331" i="1" s="1"/>
  <c r="C131" i="2" l="1"/>
  <c r="C130" i="2" s="1"/>
  <c r="C129" i="2" s="1"/>
  <c r="C128" i="2" s="1"/>
  <c r="F211" i="1"/>
  <c r="F210" i="1" s="1"/>
  <c r="F209" i="1" s="1"/>
  <c r="B126" i="2" l="1"/>
  <c r="B127" i="2"/>
  <c r="A123" i="2"/>
  <c r="A127" i="2"/>
  <c r="D127" i="2"/>
  <c r="D126" i="2" s="1"/>
  <c r="C127" i="2"/>
  <c r="C126" i="2" s="1"/>
  <c r="C31" i="2"/>
  <c r="G207" i="1"/>
  <c r="F207" i="1"/>
  <c r="F206" i="1" s="1"/>
  <c r="F205" i="1" s="1"/>
  <c r="F329" i="1"/>
  <c r="F328" i="1" s="1"/>
  <c r="F327" i="1" s="1"/>
  <c r="C125" i="2" l="1"/>
  <c r="C124" i="2" s="1"/>
  <c r="D125" i="2"/>
  <c r="D124" i="2" s="1"/>
  <c r="G205" i="1"/>
  <c r="G206" i="1"/>
  <c r="F203" i="1" l="1"/>
  <c r="F202" i="1" s="1"/>
  <c r="F201" i="1" s="1"/>
  <c r="C123" i="2" l="1"/>
  <c r="G156" i="1" l="1"/>
  <c r="G155" i="1" s="1"/>
  <c r="F156" i="1"/>
  <c r="F155" i="1" s="1"/>
  <c r="F154" i="1" s="1"/>
  <c r="F153" i="1" s="1"/>
  <c r="C75" i="2" l="1"/>
  <c r="G154" i="1"/>
  <c r="G153" i="1" s="1"/>
  <c r="D75" i="2" l="1"/>
  <c r="D70" i="2" l="1"/>
  <c r="D69" i="2" s="1"/>
  <c r="D68" i="2" s="1"/>
  <c r="D67" i="2" s="1"/>
  <c r="D66" i="2" s="1"/>
  <c r="D65" i="2" s="1"/>
  <c r="D64" i="2" s="1"/>
  <c r="D63" i="2" s="1"/>
  <c r="C74" i="2"/>
  <c r="C73" i="2" s="1"/>
  <c r="C72" i="2" s="1"/>
  <c r="C71" i="2" s="1"/>
  <c r="C70" i="2"/>
  <c r="C69" i="2" s="1"/>
  <c r="C68" i="2" s="1"/>
  <c r="C67" i="2" s="1"/>
  <c r="C66" i="2" s="1"/>
  <c r="G147" i="1"/>
  <c r="G146" i="1" s="1"/>
  <c r="G145" i="1" s="1"/>
  <c r="G144" i="1" s="1"/>
  <c r="G143" i="1" s="1"/>
  <c r="G142" i="1" s="1"/>
  <c r="F147" i="1"/>
  <c r="F146" i="1" s="1"/>
  <c r="F145" i="1" s="1"/>
  <c r="F144" i="1" s="1"/>
  <c r="F151" i="1"/>
  <c r="F150" i="1" s="1"/>
  <c r="F149" i="1" s="1"/>
  <c r="F143" i="1" l="1"/>
  <c r="F142" i="1" s="1"/>
  <c r="C65" i="2"/>
  <c r="C64" i="2" s="1"/>
  <c r="C63" i="2" s="1"/>
  <c r="F321" i="1" l="1"/>
  <c r="F320" i="1" s="1"/>
  <c r="F136" i="1" l="1"/>
  <c r="F135" i="1" s="1"/>
  <c r="F134" i="1" s="1"/>
  <c r="F375" i="1" l="1"/>
  <c r="F374" i="1" s="1"/>
  <c r="F373" i="1" s="1"/>
  <c r="F106" i="1"/>
  <c r="F105" i="1" s="1"/>
  <c r="G106" i="1" l="1"/>
  <c r="F132" i="1"/>
  <c r="F131" i="1" s="1"/>
  <c r="F130" i="1" s="1"/>
  <c r="F129" i="1" s="1"/>
  <c r="G105" i="1" l="1"/>
  <c r="G101" i="1" s="1"/>
  <c r="G132" i="1"/>
  <c r="G131" i="1" s="1"/>
  <c r="G130" i="1" s="1"/>
  <c r="G129" i="1" s="1"/>
  <c r="G128" i="1" s="1"/>
  <c r="D39" i="2" l="1"/>
  <c r="F318" i="1"/>
  <c r="F317" i="1" s="1"/>
  <c r="F316" i="1" s="1"/>
  <c r="F315" i="1" s="1"/>
  <c r="G460" i="1" l="1"/>
  <c r="F460" i="1"/>
  <c r="F459" i="1" s="1"/>
  <c r="D49" i="7" s="1"/>
  <c r="G270" i="1"/>
  <c r="G269" i="1" s="1"/>
  <c r="F270" i="1"/>
  <c r="F269" i="1" s="1"/>
  <c r="G459" i="1" l="1"/>
  <c r="F268" i="1"/>
  <c r="F267" i="1" s="1"/>
  <c r="C17" i="2" s="1"/>
  <c r="G268" i="1"/>
  <c r="G267" i="1" s="1"/>
  <c r="D17" i="2" s="1"/>
  <c r="E49" i="7" l="1"/>
  <c r="E48" i="7" s="1"/>
  <c r="E47" i="7" s="1"/>
  <c r="G458" i="1"/>
  <c r="F458" i="1"/>
  <c r="D48" i="7"/>
  <c r="D47" i="7" s="1"/>
  <c r="F456" i="1"/>
  <c r="F455" i="1" s="1"/>
  <c r="F416" i="1" s="1"/>
  <c r="G245" i="1" l="1"/>
  <c r="F245" i="1"/>
  <c r="G243" i="1"/>
  <c r="G242" i="1" s="1"/>
  <c r="G241" i="1" s="1"/>
  <c r="F243" i="1"/>
  <c r="F242" i="1" s="1"/>
  <c r="F325" i="1" l="1"/>
  <c r="F324" i="1" s="1"/>
  <c r="F323" i="1" s="1"/>
  <c r="D16" i="2" l="1"/>
  <c r="F125" i="1" l="1"/>
  <c r="D112" i="7" s="1"/>
  <c r="G126" i="1"/>
  <c r="G125" i="1" s="1"/>
  <c r="F25" i="1"/>
  <c r="E157" i="7" l="1"/>
  <c r="G124" i="1"/>
  <c r="F124" i="1"/>
  <c r="D40" i="2" l="1"/>
  <c r="F123" i="1"/>
  <c r="F122" i="1" s="1"/>
  <c r="C34" i="2"/>
  <c r="D146" i="2" l="1"/>
  <c r="D145" i="2" s="1"/>
  <c r="D144" i="2" s="1"/>
  <c r="D139" i="2" s="1"/>
  <c r="C146" i="2"/>
  <c r="C145" i="2" s="1"/>
  <c r="C144" i="2" s="1"/>
  <c r="G498" i="1"/>
  <c r="G497" i="1" s="1"/>
  <c r="G492" i="1" s="1"/>
  <c r="G491" i="1" s="1"/>
  <c r="G490" i="1" s="1"/>
  <c r="F498" i="1"/>
  <c r="F497" i="1" s="1"/>
  <c r="G500" i="1"/>
  <c r="D148" i="2" l="1"/>
  <c r="D33" i="2"/>
  <c r="D32" i="2" s="1"/>
  <c r="D27" i="2" s="1"/>
  <c r="C33" i="2"/>
  <c r="C32" i="2" s="1"/>
  <c r="D55" i="2" l="1"/>
  <c r="D54" i="2" s="1"/>
  <c r="D53" i="2" s="1"/>
  <c r="D52" i="2" s="1"/>
  <c r="D61" i="2"/>
  <c r="D60" i="2" s="1"/>
  <c r="C61" i="2"/>
  <c r="C60" i="2" s="1"/>
  <c r="C59" i="2"/>
  <c r="C58" i="2" s="1"/>
  <c r="C57" i="2" s="1"/>
  <c r="C56" i="2" s="1"/>
  <c r="F427" i="1"/>
  <c r="F426" i="1" s="1"/>
  <c r="G436" i="1"/>
  <c r="G435" i="1" s="1"/>
  <c r="F436" i="1"/>
  <c r="F435" i="1" s="1"/>
  <c r="D51" i="2" l="1"/>
  <c r="G120" i="1"/>
  <c r="G119" i="1" s="1"/>
  <c r="G118" i="1" s="1"/>
  <c r="G117" i="1" l="1"/>
  <c r="C24" i="2" l="1"/>
  <c r="C23" i="2" l="1"/>
  <c r="C22" i="2" s="1"/>
  <c r="C21" i="2" s="1"/>
  <c r="C20" i="2" l="1"/>
  <c r="C19" i="2" s="1"/>
  <c r="C48" i="2" l="1"/>
  <c r="C47" i="2" s="1"/>
  <c r="C46" i="2" s="1"/>
  <c r="C45" i="2" s="1"/>
  <c r="C44" i="2" s="1"/>
  <c r="C43" i="2" s="1"/>
  <c r="C42" i="2" s="1"/>
  <c r="C143" i="2" l="1"/>
  <c r="F495" i="1"/>
  <c r="F494" i="1" s="1"/>
  <c r="F493" i="1" s="1"/>
  <c r="F492" i="1" l="1"/>
  <c r="F491" i="1" s="1"/>
  <c r="F490" i="1" s="1"/>
  <c r="D121" i="2" l="1"/>
  <c r="D120" i="2" s="1"/>
  <c r="D119" i="2" s="1"/>
  <c r="C122" i="2"/>
  <c r="C121" i="2" s="1"/>
  <c r="C120" i="2" s="1"/>
  <c r="C119" i="2" s="1"/>
  <c r="F313" i="1" l="1"/>
  <c r="F312" i="1" s="1"/>
  <c r="G116" i="1" l="1"/>
  <c r="E90" i="7" s="1"/>
  <c r="C30" i="2"/>
  <c r="C29" i="2" s="1"/>
  <c r="C28" i="2" s="1"/>
  <c r="C27" i="2" s="1"/>
  <c r="F89" i="1" l="1"/>
  <c r="F88" i="1" s="1"/>
  <c r="F87" i="1" s="1"/>
  <c r="F86" i="1" s="1"/>
  <c r="D118" i="2" l="1"/>
  <c r="C55" i="2" l="1"/>
  <c r="C54" i="2" s="1"/>
  <c r="C53" i="2" s="1"/>
  <c r="C52" i="2" s="1"/>
  <c r="C51" i="2" s="1"/>
  <c r="F120" i="1"/>
  <c r="F119" i="1" s="1"/>
  <c r="F118" i="1" s="1"/>
  <c r="F117" i="1" s="1"/>
  <c r="F116" i="1" s="1"/>
  <c r="D90" i="7" l="1"/>
  <c r="C142" i="2"/>
  <c r="C141" i="2" s="1"/>
  <c r="C140" i="2" s="1"/>
  <c r="C139" i="2" s="1"/>
  <c r="F307" i="1" l="1"/>
  <c r="F301" i="1" s="1"/>
  <c r="D138" i="2" l="1"/>
  <c r="D137" i="2" s="1"/>
  <c r="C138" i="2"/>
  <c r="C137" i="2" s="1"/>
  <c r="D136" i="2" l="1"/>
  <c r="D135" i="2" s="1"/>
  <c r="D134" i="2" s="1"/>
  <c r="C136" i="2"/>
  <c r="C135" i="2" s="1"/>
  <c r="C134" i="2" s="1"/>
  <c r="G222" i="1"/>
  <c r="G225" i="1"/>
  <c r="G224" i="1" s="1"/>
  <c r="G223" i="1" s="1"/>
  <c r="G64" i="1" l="1"/>
  <c r="F222" i="1"/>
  <c r="F225" i="1"/>
  <c r="F224" i="1" s="1"/>
  <c r="D133" i="2" l="1"/>
  <c r="D132" i="2" s="1"/>
  <c r="F223" i="1"/>
  <c r="F381" i="1" l="1"/>
  <c r="F370" i="1" s="1"/>
  <c r="F369" i="1" s="1"/>
  <c r="F103" i="1" l="1"/>
  <c r="F102" i="1" s="1"/>
  <c r="D117" i="2" l="1"/>
  <c r="D116" i="2" s="1"/>
  <c r="D115" i="2" s="1"/>
  <c r="C118" i="2"/>
  <c r="C117" i="2" s="1"/>
  <c r="C116" i="2" s="1"/>
  <c r="C115" i="2" s="1"/>
  <c r="C114" i="2" l="1"/>
  <c r="C113" i="2" s="1"/>
  <c r="D114" i="2"/>
  <c r="D113" i="2" s="1"/>
  <c r="F62" i="1" l="1"/>
  <c r="F59" i="1" l="1"/>
  <c r="F58" i="1" s="1"/>
  <c r="D86" i="2"/>
  <c r="D85" i="2" s="1"/>
  <c r="D84" i="2" s="1"/>
  <c r="D81" i="2" s="1"/>
  <c r="D80" i="2" s="1"/>
  <c r="F84" i="1"/>
  <c r="F77" i="1" s="1"/>
  <c r="F99" i="1"/>
  <c r="F114" i="1"/>
  <c r="F110" i="1" s="1"/>
  <c r="F169" i="1"/>
  <c r="F163" i="1" s="1"/>
  <c r="F162" i="1" s="1"/>
  <c r="G176" i="1"/>
  <c r="G175" i="1" s="1"/>
  <c r="G172" i="1" s="1"/>
  <c r="G171" i="1" s="1"/>
  <c r="D88" i="2" s="1"/>
  <c r="F176" i="1"/>
  <c r="F175" i="1" s="1"/>
  <c r="F172" i="1" s="1"/>
  <c r="F171" i="1" s="1"/>
  <c r="F185" i="1"/>
  <c r="F179" i="1" s="1"/>
  <c r="F178" i="1" s="1"/>
  <c r="F220" i="1"/>
  <c r="F214" i="1" s="1"/>
  <c r="F213" i="1" s="1"/>
  <c r="F235" i="1"/>
  <c r="F253" i="1"/>
  <c r="F255" i="1"/>
  <c r="F257" i="1"/>
  <c r="F279" i="1"/>
  <c r="F276" i="1" s="1"/>
  <c r="F273" i="1" s="1"/>
  <c r="F288" i="1"/>
  <c r="F290" i="1"/>
  <c r="F292" i="1"/>
  <c r="F338" i="1"/>
  <c r="F332" i="1" s="1"/>
  <c r="F331" i="1" s="1"/>
  <c r="C37" i="2"/>
  <c r="G443" i="1"/>
  <c r="G442" i="1" s="1"/>
  <c r="G439" i="1" s="1"/>
  <c r="G438" i="1" s="1"/>
  <c r="F443" i="1"/>
  <c r="F442" i="1" s="1"/>
  <c r="F439" i="1" s="1"/>
  <c r="F438" i="1" s="1"/>
  <c r="G433" i="1"/>
  <c r="G432" i="1" s="1"/>
  <c r="G429" i="1" s="1"/>
  <c r="F433" i="1"/>
  <c r="F432" i="1" s="1"/>
  <c r="F429" i="1" s="1"/>
  <c r="F425" i="1" s="1"/>
  <c r="G408" i="1"/>
  <c r="G407" i="1" s="1"/>
  <c r="G404" i="1" s="1"/>
  <c r="G403" i="1" s="1"/>
  <c r="F408" i="1"/>
  <c r="F407" i="1" s="1"/>
  <c r="F404" i="1" s="1"/>
  <c r="F403" i="1" s="1"/>
  <c r="F401" i="1"/>
  <c r="F395" i="1" s="1"/>
  <c r="F394" i="1" s="1"/>
  <c r="G488" i="1"/>
  <c r="F488" i="1"/>
  <c r="F481" i="1"/>
  <c r="F508" i="1"/>
  <c r="F501" i="1" s="1"/>
  <c r="F56" i="1"/>
  <c r="F53" i="1" s="1"/>
  <c r="F52" i="1" s="1"/>
  <c r="F50" i="1"/>
  <c r="F43" i="1"/>
  <c r="F40" i="1" s="1"/>
  <c r="F37" i="1"/>
  <c r="F33" i="1"/>
  <c r="F19" i="1"/>
  <c r="F247" i="1" l="1"/>
  <c r="F241" i="1" s="1"/>
  <c r="C153" i="2"/>
  <c r="C79" i="2"/>
  <c r="F28" i="1"/>
  <c r="F27" i="1" s="1"/>
  <c r="C18" i="2" s="1"/>
  <c r="F282" i="1"/>
  <c r="F281" i="1" s="1"/>
  <c r="F229" i="1"/>
  <c r="F92" i="1"/>
  <c r="F91" i="1" s="1"/>
  <c r="F66" i="1"/>
  <c r="F65" i="1" s="1"/>
  <c r="G12" i="1"/>
  <c r="F46" i="1"/>
  <c r="F45" i="1" s="1"/>
  <c r="F14" i="1"/>
  <c r="F475" i="1"/>
  <c r="F474" i="1" s="1"/>
  <c r="C93" i="2" s="1"/>
  <c r="G484" i="1"/>
  <c r="G483" i="1" s="1"/>
  <c r="G227" i="1" s="1"/>
  <c r="F484" i="1"/>
  <c r="F483" i="1" s="1"/>
  <c r="C95" i="2" s="1"/>
  <c r="F101" i="1"/>
  <c r="G425" i="1"/>
  <c r="F39" i="1"/>
  <c r="C87" i="2" s="1"/>
  <c r="F272" i="1"/>
  <c r="F109" i="1"/>
  <c r="C41" i="2" s="1"/>
  <c r="C40" i="2" s="1"/>
  <c r="F500" i="1"/>
  <c r="C88" i="2"/>
  <c r="F228" i="1" l="1"/>
  <c r="F227" i="1" s="1"/>
  <c r="D81" i="7"/>
  <c r="D80" i="7" s="1"/>
  <c r="D79" i="7" s="1"/>
  <c r="D157" i="7" s="1"/>
  <c r="G519" i="1"/>
  <c r="C78" i="2"/>
  <c r="C15" i="2"/>
  <c r="C39" i="2"/>
  <c r="D79" i="2"/>
  <c r="C25" i="2"/>
  <c r="C38" i="2"/>
  <c r="D91" i="2"/>
  <c r="D14" i="2"/>
  <c r="D151" i="2"/>
  <c r="C150" i="2"/>
  <c r="C149" i="2" s="1"/>
  <c r="D95" i="2"/>
  <c r="D92" i="2" s="1"/>
  <c r="C148" i="2"/>
  <c r="C147" i="2" s="1"/>
  <c r="C152" i="2"/>
  <c r="C151" i="2" s="1"/>
  <c r="C92" i="2"/>
  <c r="C36" i="2"/>
  <c r="F13" i="1"/>
  <c r="F12" i="1" s="1"/>
  <c r="C91" i="2"/>
  <c r="C16" i="2" l="1"/>
  <c r="C35" i="2"/>
  <c r="C26" i="2"/>
  <c r="D87" i="2"/>
  <c r="D78" i="2" s="1"/>
  <c r="C133" i="2"/>
  <c r="C132" i="2" s="1"/>
  <c r="D90" i="2"/>
  <c r="C14" i="2" l="1"/>
  <c r="D36" i="2"/>
  <c r="D35" i="2" s="1"/>
  <c r="D154" i="2" s="1"/>
  <c r="F128" i="1" l="1"/>
  <c r="F64" i="1" s="1"/>
  <c r="C90" i="2" l="1"/>
  <c r="C154" i="2" s="1"/>
  <c r="F519" i="1" l="1"/>
</calcChain>
</file>

<file path=xl/comments1.xml><?xml version="1.0" encoding="utf-8"?>
<comments xmlns="http://schemas.openxmlformats.org/spreadsheetml/2006/main">
  <authors>
    <author>AStasenko</author>
  </authors>
  <commentLis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7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<sst xmlns="http://schemas.openxmlformats.org/spreadsheetml/2006/main" count="1320" uniqueCount="302">
  <si>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</si>
  <si>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</si>
  <si>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</si>
  <si>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</si>
  <si>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</si>
  <si>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</si>
  <si>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>в том числе за счет безвозмезд-ных поступлений</t>
  </si>
  <si>
    <t xml:space="preserve">  </t>
  </si>
  <si>
    <t>ИТОГО</t>
  </si>
  <si>
    <t>в том числе за счет безвозмездных поступлений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</si>
  <si>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</si>
  <si>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</si>
  <si>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</si>
  <si>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</si>
  <si>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</si>
  <si>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</si>
  <si>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</si>
  <si>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0100290100</t>
  </si>
  <si>
    <t>1400</t>
  </si>
  <si>
    <t>0100378110</t>
  </si>
  <si>
    <t>9000000000</t>
  </si>
  <si>
    <t>9000070000</t>
  </si>
  <si>
    <t>0100378120</t>
  </si>
  <si>
    <t>0200000000</t>
  </si>
  <si>
    <t>0200111000</t>
  </si>
  <si>
    <t>0400000000</t>
  </si>
  <si>
    <t>0400060000</t>
  </si>
  <si>
    <t>0400</t>
  </si>
  <si>
    <t>1100000000</t>
  </si>
  <si>
    <t>1100020000</t>
  </si>
  <si>
    <t>90000S0000</t>
  </si>
  <si>
    <t>0500</t>
  </si>
  <si>
    <t>0500000000</t>
  </si>
  <si>
    <t>0500260000</t>
  </si>
  <si>
    <t>0500272000</t>
  </si>
  <si>
    <t>0800</t>
  </si>
  <si>
    <t>0500160000</t>
  </si>
  <si>
    <t>1000</t>
  </si>
  <si>
    <t>09000R0000</t>
  </si>
  <si>
    <t>1000000000</t>
  </si>
  <si>
    <t>1100</t>
  </si>
  <si>
    <t>0500560000</t>
  </si>
  <si>
    <t>9000011000</t>
  </si>
  <si>
    <t>9000079900</t>
  </si>
  <si>
    <t>1200000000</t>
  </si>
  <si>
    <t>1200075120</t>
  </si>
  <si>
    <t>1400000000</t>
  </si>
  <si>
    <t>1400012000</t>
  </si>
  <si>
    <t>1400075000</t>
  </si>
  <si>
    <t>1400075190</t>
  </si>
  <si>
    <t>1400075200</t>
  </si>
  <si>
    <t>9000022000</t>
  </si>
  <si>
    <t>0300000000</t>
  </si>
  <si>
    <t>0300011000</t>
  </si>
  <si>
    <t>0800000000</t>
  </si>
  <si>
    <t>0800060000</t>
  </si>
  <si>
    <t>0600000000</t>
  </si>
  <si>
    <t>0600160000</t>
  </si>
  <si>
    <t>0600172000</t>
  </si>
  <si>
    <t>0600260000</t>
  </si>
  <si>
    <t>0600272000</t>
  </si>
  <si>
    <t>0600372000</t>
  </si>
  <si>
    <t>9000073000</t>
  </si>
  <si>
    <t>9000073370</t>
  </si>
  <si>
    <t>9000081000</t>
  </si>
  <si>
    <t>1400075170</t>
  </si>
  <si>
    <t>0700000000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</si>
  <si>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</si>
  <si>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</si>
  <si>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</si>
  <si>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</si>
  <si>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</si>
  <si>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</si>
  <si>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</si>
  <si>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</si>
  <si>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</si>
  <si>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</si>
  <si>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</si>
  <si>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</si>
  <si>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</si>
  <si>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</si>
  <si>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</si>
  <si>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</si>
  <si>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</si>
  <si>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</si>
  <si>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</si>
  <si>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</si>
  <si>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Процентные платежи по долговым обязательствам муниципального района Клявлинский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</si>
  <si>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</si>
  <si>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</si>
  <si>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</si>
  <si>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</si>
  <si>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Дотации</t>
  </si>
  <si>
    <t>Непрограммные направления расходов местного бюджета</t>
  </si>
  <si>
    <t>Субвенции местным бюджетам</t>
  </si>
  <si>
    <t>Иные дотации из бюджета муниципального района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</si>
  <si>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</si>
  <si>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</si>
  <si>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</si>
  <si>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2012-2020 годы"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</si>
  <si>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</si>
  <si>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</si>
  <si>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</si>
  <si>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</si>
  <si>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</si>
  <si>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</si>
  <si>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</si>
  <si>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</si>
  <si>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</si>
  <si>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</si>
  <si>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</si>
  <si>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Молодежная политика и оздоровление детей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</si>
  <si>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</si>
  <si>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</si>
  <si>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</si>
  <si>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</si>
  <si>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</si>
  <si>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</si>
  <si>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</si>
  <si>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</si>
  <si>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</si>
  <si>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</si>
  <si>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</si>
  <si>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</si>
  <si>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</si>
  <si>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</si>
  <si>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</si>
  <si>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</si>
  <si>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</si>
  <si>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</si>
  <si>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</si>
  <si>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</si>
  <si>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</si>
  <si>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</si>
  <si>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</si>
  <si>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</si>
  <si>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Расходы на обеспечение деятельности государственных (муниципальных) казенных учреждений Самарской области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</si>
  <si>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</si>
  <si>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</si>
  <si>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</si>
  <si>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</si>
  <si>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</si>
  <si>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</si>
  <si>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Транспорт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</si>
  <si>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2013-2019 годы"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</si>
  <si>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</si>
  <si>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</si>
  <si>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</si>
  <si>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Субсидии местным бюджетам (за исключением стимулирующих субсидий и субсидий местным бюджетам за счет средств резервного фонда Правительства Самарской области и Губернатора Самарской области)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</si>
  <si>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</si>
  <si>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Пенсионное обеспечение</t>
  </si>
  <si>
    <t>Доплаты к пенсиям, дополнительное 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</si>
  <si>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</si>
  <si>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</si>
  <si>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</si>
  <si>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Муниципальная программа "Поддержка и развитие районной газеты "Знамя Родины" на 2014-2019 годы"</t>
  </si>
  <si>
    <t>Неуказанный КВСР</t>
  </si>
  <si>
    <t>Неуказанная функциональная статья</t>
  </si>
  <si>
    <t>Неуказанная КЦСР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</si>
  <si>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</si>
  <si>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</si>
  <si>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</si>
  <si>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</si>
  <si>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</si>
  <si>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</si>
  <si>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</si>
  <si>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</si>
  <si>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</si>
  <si>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</si>
  <si>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40000L0000</t>
  </si>
  <si>
    <t>40000L5550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</si>
  <si>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</si>
  <si>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</si>
  <si>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</si>
  <si>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</si>
  <si>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</si>
  <si>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</si>
  <si>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</si>
  <si>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</si>
  <si>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</si>
  <si>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06001S0000</t>
  </si>
  <si>
    <t>06001S2000</t>
  </si>
  <si>
    <t>06001S2007</t>
  </si>
  <si>
    <t>06002S0000</t>
  </si>
  <si>
    <t>06002S2000</t>
  </si>
  <si>
    <t>06002S2007</t>
  </si>
  <si>
    <t>06003S0000</t>
  </si>
  <si>
    <t>06003S2007</t>
  </si>
  <si>
    <t>05002S2000</t>
  </si>
  <si>
    <t>05002S2002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</si>
  <si>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</si>
  <si>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</si>
  <si>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Муниципальная программа "Управление муниципальными финансами и развитие межбюджетных отношений на 2018-2025 годы"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</si>
  <si>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</si>
  <si>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</si>
  <si>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</si>
  <si>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</si>
  <si>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</si>
  <si>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</si>
  <si>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</si>
  <si>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40000S0000</t>
  </si>
  <si>
    <t>40000S5550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</si>
  <si>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</si>
  <si>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06002S0970</t>
  </si>
  <si>
    <t>Софинансирование местного бюджета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</si>
  <si>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06002Z0970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</si>
  <si>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</si>
  <si>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0900S5670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</si>
  <si>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</si>
  <si>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</si>
  <si>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0900Z5670</t>
  </si>
  <si>
    <t>Реализация мероприятий по устойчивому развитию сельских территорий (расходы сверх софинансирования)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</si>
  <si>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2018-2024 годы» </t>
  </si>
  <si>
    <t>Реализация программ формирования современной городской среды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</si>
  <si>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</si>
  <si>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</si>
  <si>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</si>
  <si>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</si>
  <si>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</si>
  <si>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</si>
  <si>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</si>
  <si>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2019-2025 годы"</t>
  </si>
  <si>
    <t>Муниципальная программа "Устойчивое развитие сельских территорий муниципального района Клявлинский Самарской области на 2019-2025 годы"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</si>
  <si>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</si>
  <si>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</si>
  <si>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</si>
  <si>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</si>
  <si>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</si>
  <si>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Муниципальная программа  «Поддержка и развитие малого и среднего предпринимательства на территории муниципального района Клявлинский Самарской области»  на 2017 - 2024 годы</t>
  </si>
  <si>
    <t>Муниципальная программа "Управление имуществом муниципального района Клявлинский на 2019-2025 годы"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</si>
  <si>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</si>
  <si>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</si>
  <si>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</si>
  <si>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</si>
  <si>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</si>
  <si>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</si>
  <si>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</si>
  <si>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</si>
  <si>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</si>
  <si>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</si>
  <si>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Непрограммные направления  расходов бюджета муниципального района</t>
  </si>
  <si>
    <t>90 1 00 00000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</si>
  <si>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</si>
  <si>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</si>
  <si>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</si>
  <si>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</si>
  <si>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</si>
  <si>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</si>
  <si>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</si>
  <si>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</si>
  <si>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</si>
  <si>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</si>
  <si>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</si>
  <si>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Судебная система</t>
  </si>
  <si>
    <t>Наименование  раздела, подраздела расходов</t>
  </si>
  <si>
    <t>Муниципальная программа «Формирование комфортной городской среды на территории муниципального района Клявлинский Самарской области на 2018-2024 годы»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</si>
  <si>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</si>
  <si>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</si>
  <si>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</si>
  <si>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</si>
  <si>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</si>
  <si>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 xml:space="preserve">Закупка товаров, работ и услуг для обеспечения государственных (муниципальных) нужд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</si>
  <si>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</si>
  <si>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</si>
  <si>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</si>
  <si>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</si>
  <si>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2012-2025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</si>
  <si>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2014-2025годы"</t>
  </si>
  <si>
    <t>Муниципальная программа  «Поддержка и развитие малого и среднего предпринимательства на территории муниципального района Клявлинский Самарской области»  на 2017 - 2025 годы</t>
  </si>
  <si>
    <t>Муниципальная программа "Развитие культуры, молодежной политики и спорта муниципального района Клявлинский до 2025 года"</t>
  </si>
  <si>
    <t>Муниципальная программа "Молодой семье- доступное жилье" на 2011-2025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</si>
  <si>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2019-2025 годы</t>
  </si>
  <si>
    <t>Муниципальная программа "Развитие культуры, молодежной политики и спорта муниципального района Клявлинский до 2025года"</t>
  </si>
  <si>
    <t>Муниципальная программа «Развитие физической культуры и спорта муниципального района Клявлинский на период до 2025 года»</t>
  </si>
  <si>
    <t>Муниципальная программа "Управление делами в муниципальном районе Клявлинский на 2017-2025 годы"</t>
  </si>
  <si>
    <t>Муниципальная программа «Создание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2019-2025 годы»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</si>
  <si>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2013-2025 годы</t>
  </si>
  <si>
    <t>Муниципальная программа «Профилактика терроризма и экстремизма в муниципальном районе Клявлинский Самарской области  на 2018– 2025  годы»</t>
  </si>
  <si>
    <t>Муниципальная программа «Профилактика терроризма и экстремизма в муниципальном районе Клявлинский Самарской области  на 2018– 2025 годы»</t>
  </si>
  <si>
    <t>Муниципальная программа "Поддержка и развитие районной газеты "Знамя Родины" на 2014-2025 годы"</t>
  </si>
  <si>
    <t>Муниципальная программа "Развитие культуры, молодежной политики и спорта муниципального района Клявлинский  до 2025 года"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</si>
  <si>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2013-2025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</si>
  <si>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2014-2025 годы"</t>
  </si>
  <si>
    <t>Муниципальная программа  «Поддержка и развитие малого и среднего предпринимательства на территории муниципального района Клявлинский Самарской области» на 2017 - 2025 годы</t>
  </si>
  <si>
    <t>Счетная палата муниципального района Клявлинский Самарской области</t>
  </si>
  <si>
    <t>Муниципальная программа "Улучшение условий охраны труда в муниципальном районе Клявлинский Самарской области на 2021-2024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</si>
  <si>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2021-2025 годы"</t>
  </si>
  <si>
    <t>Муниципальная программа "Природоохранные мероприятия на территории муниципального района Клявлинский  на 2021-2022 гг."</t>
  </si>
  <si>
    <t>Муниципальная программа "Природоохранные мероприятия на территории муниципального района Клявлинский  на 2015-2022 гг."</t>
  </si>
  <si>
    <t>Муниципальная программа «Профилактика правонарушений и обеспечение общественной безопасности в муниципальном районе Клявлинский на 2020-2025 годы»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</si>
  <si>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</si>
  <si>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9010000000</t>
  </si>
  <si>
    <t xml:space="preserve">Расходы местного бюджета за 1 полугодие  2022 года 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местного  бюджета  </t>
  </si>
  <si>
    <t>Бюджетные ассигнования</t>
  </si>
  <si>
    <t>Исполнено</t>
  </si>
  <si>
    <t>тыс.руб.</t>
  </si>
  <si>
    <t>Приложение 5</t>
  </si>
  <si>
    <t xml:space="preserve">к постановлению Администрации </t>
  </si>
  <si>
    <t>Расходы местного бюджета за 1 полугодие  2022 года  по разделам и подразделам классификации расходов бюджетов.</t>
  </si>
  <si>
    <t>Приложение 3</t>
  </si>
  <si>
    <t>Приложение 4</t>
  </si>
  <si>
    <t xml:space="preserve">Расходы местного бюджета  за 1 полугодие  2022 год  по ведомственной структуре расходов местного бюджета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</si>
</sst>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196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0" fillId="3" borderId="0" xfId="0" applyFill="1"/>
    <xf numFmtId="0" fontId="13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right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wrapText="1"/>
    </xf>
    <xf numFmtId="0" fontId="13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3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3" fillId="2" borderId="6" xfId="2" applyFont="1" applyFill="1" applyBorder="1" applyAlignment="1" applyProtection="1">
      <alignment horizontal="left" wrapText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4" fillId="2" borderId="1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wrapText="1"/>
    </xf>
    <xf numFmtId="0" fontId="12" fillId="2" borderId="0" xfId="0" applyFont="1" applyFill="1"/>
    <xf numFmtId="0" fontId="18" fillId="0" borderId="0" xfId="4" applyFont="1"/>
    <xf numFmtId="0" fontId="18" fillId="2" borderId="4" xfId="4" applyFont="1" applyFill="1" applyBorder="1"/>
    <xf numFmtId="0" fontId="3" fillId="2" borderId="1" xfId="4" applyFont="1" applyFill="1" applyBorder="1" applyAlignment="1">
      <alignment horizontal="left"/>
    </xf>
    <xf numFmtId="0" fontId="3" fillId="2" borderId="0" xfId="1" applyFont="1" applyFill="1" applyBorder="1" applyAlignment="1" applyProtection="1">
      <alignment horizontal="right"/>
    </xf>
    <xf numFmtId="166" fontId="20" fillId="2" borderId="0" xfId="4" applyNumberFormat="1" applyFont="1" applyFill="1"/>
    <xf numFmtId="0" fontId="3" fillId="0" borderId="0" xfId="1" applyFont="1" applyFill="1" applyBorder="1" applyAlignment="1" applyProtection="1">
      <alignment horizontal="right"/>
    </xf>
    <xf numFmtId="0" fontId="0" fillId="0" borderId="0" xfId="0" applyFill="1" applyProtection="1"/>
    <xf numFmtId="166" fontId="5" fillId="0" borderId="9" xfId="1" applyNumberFormat="1" applyFont="1" applyFill="1" applyBorder="1" applyAlignment="1" applyProtection="1">
      <alignment horizontal="center" wrapText="1"/>
      <protection hidden="1"/>
    </xf>
    <xf numFmtId="166" fontId="5" fillId="0" borderId="9" xfId="4" applyNumberFormat="1" applyFont="1" applyFill="1" applyBorder="1"/>
    <xf numFmtId="166" fontId="3" fillId="0" borderId="9" xfId="4" applyNumberFormat="1" applyFont="1" applyFill="1" applyBorder="1"/>
    <xf numFmtId="166" fontId="5" fillId="0" borderId="4" xfId="4" applyNumberFormat="1" applyFont="1" applyFill="1" applyBorder="1"/>
    <xf numFmtId="166" fontId="3" fillId="0" borderId="1" xfId="4" applyNumberFormat="1" applyFont="1" applyFill="1" applyBorder="1"/>
    <xf numFmtId="166" fontId="5" fillId="0" borderId="1" xfId="4" applyNumberFormat="1" applyFont="1" applyFill="1" applyBorder="1"/>
    <xf numFmtId="166" fontId="3" fillId="0" borderId="17" xfId="4" applyNumberFormat="1" applyFont="1" applyFill="1" applyBorder="1"/>
    <xf numFmtId="166" fontId="3" fillId="0" borderId="18" xfId="4" applyNumberFormat="1" applyFont="1" applyFill="1" applyBorder="1"/>
    <xf numFmtId="166" fontId="5" fillId="0" borderId="18" xfId="4" applyNumberFormat="1" applyFont="1" applyFill="1" applyBorder="1"/>
    <xf numFmtId="166" fontId="5" fillId="0" borderId="6" xfId="4" applyNumberFormat="1" applyFont="1" applyFill="1" applyBorder="1"/>
    <xf numFmtId="166" fontId="3" fillId="0" borderId="6" xfId="4" applyNumberFormat="1" applyFont="1" applyFill="1" applyBorder="1"/>
    <xf numFmtId="166" fontId="3" fillId="0" borderId="16" xfId="4" applyNumberFormat="1" applyFont="1" applyFill="1" applyBorder="1"/>
    <xf numFmtId="166" fontId="3" fillId="0" borderId="8" xfId="4" applyNumberFormat="1" applyFont="1" applyFill="1" applyBorder="1"/>
    <xf numFmtId="166" fontId="19" fillId="0" borderId="0" xfId="4" applyNumberFormat="1" applyFont="1" applyFill="1"/>
    <xf numFmtId="166" fontId="6" fillId="0" borderId="0" xfId="4" applyNumberFormat="1" applyFont="1" applyFill="1"/>
    <xf numFmtId="0" fontId="13" fillId="0" borderId="0" xfId="3" applyFont="1" applyFill="1" applyBorder="1" applyAlignment="1"/>
    <xf numFmtId="0" fontId="14" fillId="0" borderId="1" xfId="3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/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0" borderId="1" xfId="2" applyFont="1" applyFill="1" applyBorder="1" applyAlignment="1" applyProtection="1">
      <alignment wrapText="1"/>
    </xf>
    <xf numFmtId="0" fontId="13" fillId="0" borderId="1" xfId="2" applyFont="1" applyFill="1" applyBorder="1" applyAlignment="1" applyProtection="1">
      <alignment wrapText="1"/>
    </xf>
    <xf numFmtId="49" fontId="14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7" fillId="0" borderId="0" xfId="4" applyFont="1" applyFill="1" applyAlignment="1"/>
    <xf numFmtId="49" fontId="17" fillId="0" borderId="0" xfId="4" applyNumberFormat="1" applyFont="1" applyFill="1" applyBorder="1" applyAlignment="1">
      <alignment vertical="distributed"/>
    </xf>
    <xf numFmtId="49" fontId="17" fillId="0" borderId="0" xfId="4" applyNumberFormat="1" applyFont="1" applyFill="1" applyAlignment="1">
      <alignment vertical="distributed"/>
    </xf>
    <xf numFmtId="0" fontId="12" fillId="3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49" fontId="3" fillId="2" borderId="1" xfId="0" applyNumberFormat="1" applyFont="1" applyFill="1" applyBorder="1" applyAlignment="1">
      <alignment vertical="distributed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horizontal="center" wrapText="1"/>
      <protection hidden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/>
    <xf numFmtId="166" fontId="2" fillId="2" borderId="0" xfId="0" applyNumberFormat="1" applyFont="1" applyFill="1" applyBorder="1"/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8" fillId="0" borderId="0" xfId="4" applyFont="1" applyBorder="1"/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49" fontId="13" fillId="2" borderId="1" xfId="2" applyNumberFormat="1" applyFont="1" applyFill="1" applyBorder="1" applyAlignment="1" applyProtection="1">
      <alignment horizontal="left" wrapText="1"/>
    </xf>
    <xf numFmtId="49" fontId="14" fillId="2" borderId="1" xfId="2" applyNumberFormat="1" applyFont="1" applyFill="1" applyBorder="1" applyAlignment="1" applyProtection="1">
      <alignment horizontal="left" wrapText="1"/>
    </xf>
    <xf numFmtId="49" fontId="21" fillId="0" borderId="0" xfId="4" applyNumberFormat="1" applyFont="1" applyAlignment="1">
      <alignment horizontal="right"/>
    </xf>
    <xf numFmtId="49" fontId="21" fillId="0" borderId="0" xfId="4" applyNumberFormat="1" applyFont="1" applyFill="1" applyAlignment="1">
      <alignment horizontal="right"/>
    </xf>
    <xf numFmtId="49" fontId="6" fillId="0" borderId="0" xfId="4" applyNumberFormat="1" applyFont="1" applyFill="1"/>
    <xf numFmtId="0" fontId="3" fillId="0" borderId="0" xfId="0" applyFont="1"/>
    <xf numFmtId="0" fontId="21" fillId="0" borderId="0" xfId="0" applyFont="1"/>
    <xf numFmtId="0" fontId="21" fillId="2" borderId="0" xfId="1" applyFont="1" applyFill="1" applyBorder="1" applyAlignment="1" applyProtection="1">
      <alignment horizontal="right"/>
    </xf>
    <xf numFmtId="0" fontId="21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21" fillId="2" borderId="0" xfId="2" applyFont="1" applyFill="1" applyAlignment="1" applyProtection="1">
      <alignment wrapText="1"/>
    </xf>
    <xf numFmtId="165" fontId="21" fillId="2" borderId="2" xfId="3" applyNumberFormat="1" applyFont="1" applyFill="1" applyBorder="1" applyAlignment="1" applyProtection="1">
      <alignment wrapText="1"/>
      <protection hidden="1"/>
    </xf>
    <xf numFmtId="0" fontId="21" fillId="2" borderId="2" xfId="1" applyNumberFormat="1" applyFont="1" applyFill="1" applyBorder="1" applyAlignment="1" applyProtection="1">
      <alignment horizontal="center" wrapText="1"/>
      <protection hidden="1"/>
    </xf>
    <xf numFmtId="166" fontId="21" fillId="2" borderId="3" xfId="1" applyNumberFormat="1" applyFont="1" applyFill="1" applyBorder="1" applyAlignment="1" applyProtection="1">
      <alignment horizontal="center" wrapText="1"/>
      <protection hidden="1"/>
    </xf>
    <xf numFmtId="0" fontId="21" fillId="2" borderId="0" xfId="1" applyFont="1" applyFill="1" applyBorder="1" applyAlignment="1" applyProtection="1"/>
    <xf numFmtId="0" fontId="21" fillId="2" borderId="0" xfId="0" applyFont="1" applyFill="1" applyProtection="1"/>
    <xf numFmtId="0" fontId="21" fillId="2" borderId="0" xfId="1" applyFont="1" applyFill="1" applyBorder="1" applyAlignment="1" applyProtection="1">
      <alignment horizontal="center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0" xfId="1" applyFont="1" applyFill="1" applyBorder="1" applyAlignment="1" applyProtection="1">
      <alignment horizontal="center" vertical="distributed" wrapText="1"/>
    </xf>
    <xf numFmtId="0" fontId="3" fillId="2" borderId="0" xfId="1" applyFont="1" applyFill="1" applyBorder="1" applyAlignment="1" applyProtection="1">
      <alignment horizontal="right"/>
    </xf>
    <xf numFmtId="49" fontId="13" fillId="2" borderId="0" xfId="4" applyNumberFormat="1" applyFont="1" applyFill="1" applyAlignment="1">
      <alignment horizontal="right"/>
    </xf>
    <xf numFmtId="49" fontId="22" fillId="2" borderId="0" xfId="4" applyNumberFormat="1" applyFont="1" applyFill="1" applyAlignment="1">
      <alignment horizontal="center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0" xfId="3" applyFont="1" applyFill="1" applyBorder="1" applyAlignment="1">
      <alignment horizontal="center" vertical="distributed" wrapText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49" fontId="7" fillId="2" borderId="0" xfId="4" applyNumberFormat="1" applyFont="1" applyFill="1" applyAlignment="1">
      <alignment horizontal="center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0" xfId="1" applyFont="1" applyFill="1" applyBorder="1" applyAlignment="1">
      <alignment horizontal="center" vertical="distributed" wrapText="1"/>
    </xf>
    <xf numFmtId="0" fontId="3" fillId="2" borderId="0" xfId="0" applyFont="1" applyFill="1"/>
    <xf numFmtId="0" fontId="21" fillId="2" borderId="0" xfId="0" applyFont="1" applyFill="1"/>
    <xf numFmtId="166" fontId="0" fillId="2" borderId="0" xfId="0" applyNumberFormat="1" applyFill="1"/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0</xdr:row>
          <xdr:rowOff>38100</xdr:rowOff>
        </xdr:from>
        <xdr:to>
          <xdr:col>32</xdr:col>
          <xdr:colOff>57150</xdr:colOff>
          <xdr:row>2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</xdr:row>
          <xdr:rowOff>0</xdr:rowOff>
        </xdr:from>
        <xdr:to>
          <xdr:col>28</xdr:col>
          <xdr:colOff>590550</xdr:colOff>
          <xdr:row>2</xdr:row>
          <xdr:rowOff>19050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535"/>
  <sheetViews>
    <sheetView showZeros="0" tabSelected="1" view="pageBreakPreview" topLeftCell="A158" zoomScaleNormal="100" zoomScaleSheetLayoutView="100" workbookViewId="0">
      <selection activeCell="B332" sqref="B332"/>
    </sheetView>
  </sheetViews>
  <sheetFormatPr defaultRowHeight="12.75" x14ac:dyDescent="0.2"/>
  <cols>
    <col min="1" max="1" width="5.7109375" style="133" customWidth="1"/>
    <col min="2" max="2" width="59" style="133" customWidth="1"/>
    <col min="3" max="3" width="6.28515625" style="134" customWidth="1"/>
    <col min="4" max="4" width="12.7109375" style="134" customWidth="1"/>
    <col min="5" max="5" width="7.7109375" style="134" customWidth="1"/>
    <col min="6" max="6" width="12.42578125" style="133" customWidth="1"/>
    <col min="7" max="7" width="12" style="133" customWidth="1"/>
    <col min="8" max="8" width="14.7109375" style="10" customWidth="1"/>
    <col min="9" max="9" width="11.28515625" style="10" customWidth="1"/>
  </cols>
  <sheetData>
    <row r="1" spans="1:9" s="151" customFormat="1" x14ac:dyDescent="0.2">
      <c r="A1" s="173" t="s">
        <v>299</v>
      </c>
      <c r="B1" s="173"/>
      <c r="C1" s="173"/>
      <c r="D1" s="173"/>
      <c r="E1" s="173"/>
      <c r="F1" s="173"/>
      <c r="G1" s="173"/>
      <c r="H1" s="173"/>
      <c r="I1" s="173"/>
    </row>
    <row r="2" spans="1:9" s="151" customFormat="1" x14ac:dyDescent="0.2">
      <c r="A2" s="173" t="s">
        <v>297</v>
      </c>
      <c r="B2" s="173"/>
      <c r="C2" s="173"/>
      <c r="D2" s="173"/>
      <c r="E2" s="173"/>
      <c r="F2" s="173"/>
      <c r="G2" s="173"/>
      <c r="H2" s="173"/>
      <c r="I2" s="173"/>
    </row>
    <row r="3" spans="1:9" s="151" customFormat="1" x14ac:dyDescent="0.2">
      <c r="A3" s="173" t="s">
        <v>160</v>
      </c>
      <c r="B3" s="173"/>
      <c r="C3" s="173"/>
      <c r="D3" s="173"/>
      <c r="E3" s="173"/>
      <c r="F3" s="173"/>
      <c r="G3" s="173"/>
      <c r="H3" s="173"/>
      <c r="I3" s="173"/>
    </row>
    <row r="4" spans="1:9" s="151" customFormat="1" x14ac:dyDescent="0.2">
      <c r="A4" s="173"/>
      <c r="B4" s="173"/>
      <c r="C4" s="173"/>
      <c r="D4" s="173"/>
      <c r="E4" s="173"/>
      <c r="F4" s="173"/>
      <c r="G4" s="173"/>
      <c r="H4" s="193"/>
      <c r="I4" s="193"/>
    </row>
    <row r="5" spans="1:9" s="152" customFormat="1" ht="34.5" hidden="1" customHeight="1" x14ac:dyDescent="0.25">
      <c r="A5" s="154">
        <v>0</v>
      </c>
      <c r="B5" s="155" t="s">
        <v>0</v>
      </c>
      <c r="C5" s="156">
        <v>0</v>
      </c>
      <c r="D5" s="157">
        <v>0</v>
      </c>
      <c r="E5" s="157">
        <v>0</v>
      </c>
      <c r="F5" s="158">
        <v>0</v>
      </c>
      <c r="G5" s="158">
        <v>0</v>
      </c>
      <c r="H5" s="194"/>
      <c r="I5" s="194"/>
    </row>
    <row r="6" spans="1:9" s="152" customFormat="1" ht="21.75" customHeight="1" x14ac:dyDescent="0.25">
      <c r="A6" s="172" t="s">
        <v>301</v>
      </c>
      <c r="B6" s="172"/>
      <c r="C6" s="172"/>
      <c r="D6" s="172"/>
      <c r="E6" s="172"/>
      <c r="F6" s="172"/>
      <c r="G6" s="172"/>
      <c r="H6" s="172"/>
      <c r="I6" s="172"/>
    </row>
    <row r="7" spans="1:9" s="152" customFormat="1" ht="15" x14ac:dyDescent="0.25">
      <c r="A7" s="159"/>
      <c r="B7" s="160"/>
      <c r="C7" s="161"/>
      <c r="D7" s="161"/>
      <c r="E7" s="161"/>
      <c r="F7" s="161"/>
      <c r="G7" s="153"/>
      <c r="H7" s="194"/>
      <c r="I7" s="194" t="s">
        <v>295</v>
      </c>
    </row>
    <row r="8" spans="1:9" ht="12.75" customHeight="1" x14ac:dyDescent="0.2">
      <c r="A8" s="169" t="s">
        <v>1</v>
      </c>
      <c r="B8" s="170" t="s">
        <v>159</v>
      </c>
      <c r="C8" s="171" t="s">
        <v>2</v>
      </c>
      <c r="D8" s="171" t="s">
        <v>3</v>
      </c>
      <c r="E8" s="171" t="s">
        <v>4</v>
      </c>
      <c r="F8" s="162" t="s">
        <v>293</v>
      </c>
      <c r="G8" s="163"/>
      <c r="H8" s="162" t="s">
        <v>294</v>
      </c>
      <c r="I8" s="163"/>
    </row>
    <row r="9" spans="1:9" x14ac:dyDescent="0.2">
      <c r="A9" s="169"/>
      <c r="B9" s="170"/>
      <c r="C9" s="171"/>
      <c r="D9" s="171"/>
      <c r="E9" s="166"/>
      <c r="F9" s="164"/>
      <c r="G9" s="165"/>
      <c r="H9" s="164"/>
      <c r="I9" s="165"/>
    </row>
    <row r="10" spans="1:9" ht="63.75" x14ac:dyDescent="0.2">
      <c r="A10" s="169"/>
      <c r="B10" s="170"/>
      <c r="C10" s="171"/>
      <c r="D10" s="171"/>
      <c r="E10" s="171"/>
      <c r="F10" s="106" t="s">
        <v>5</v>
      </c>
      <c r="G10" s="106" t="s">
        <v>6</v>
      </c>
      <c r="H10" s="106" t="s">
        <v>5</v>
      </c>
      <c r="I10" s="106" t="s">
        <v>6</v>
      </c>
    </row>
    <row r="11" spans="1:9" hidden="1" x14ac:dyDescent="0.2">
      <c r="A11" s="107"/>
      <c r="B11" s="108"/>
      <c r="C11" s="109" t="s">
        <v>7</v>
      </c>
      <c r="D11" s="143" t="s">
        <v>7</v>
      </c>
      <c r="E11" s="143"/>
      <c r="F11" s="106"/>
      <c r="G11" s="106"/>
      <c r="H11" s="106"/>
      <c r="I11" s="106"/>
    </row>
    <row r="12" spans="1:9" ht="25.5" x14ac:dyDescent="0.2">
      <c r="A12" s="144">
        <v>922</v>
      </c>
      <c r="B12" s="110" t="s">
        <v>258</v>
      </c>
      <c r="C12" s="111">
        <v>0</v>
      </c>
      <c r="D12" s="112">
        <v>0</v>
      </c>
      <c r="E12" s="145">
        <v>0</v>
      </c>
      <c r="F12" s="37">
        <f>F13+F27+F39+F45+F52+F58</f>
        <v>63655.546999999991</v>
      </c>
      <c r="G12" s="37">
        <f>G13+G27+G39+G45+G52+G58</f>
        <v>375</v>
      </c>
      <c r="H12" s="37">
        <f>H13+H27+H39+H45+H52+H58</f>
        <v>33691.317000000003</v>
      </c>
      <c r="I12" s="37">
        <f>I13+I27+I39+I45+I52+I58</f>
        <v>375</v>
      </c>
    </row>
    <row r="13" spans="1:9" ht="38.25" x14ac:dyDescent="0.2">
      <c r="A13" s="104">
        <v>0</v>
      </c>
      <c r="B13" s="110" t="s">
        <v>69</v>
      </c>
      <c r="C13" s="111">
        <v>104</v>
      </c>
      <c r="D13" s="112">
        <v>0</v>
      </c>
      <c r="E13" s="145">
        <v>0</v>
      </c>
      <c r="F13" s="37">
        <f>F14</f>
        <v>3368.701</v>
      </c>
      <c r="G13" s="37">
        <v>0</v>
      </c>
      <c r="H13" s="37">
        <f>H14</f>
        <v>1480.7850000000001</v>
      </c>
      <c r="I13" s="37">
        <v>0</v>
      </c>
    </row>
    <row r="14" spans="1:9" ht="25.5" x14ac:dyDescent="0.2">
      <c r="A14" s="104">
        <v>0</v>
      </c>
      <c r="B14" s="48" t="s">
        <v>192</v>
      </c>
      <c r="C14" s="113">
        <v>104</v>
      </c>
      <c r="D14" s="114" t="s">
        <v>12</v>
      </c>
      <c r="E14" s="115">
        <v>0</v>
      </c>
      <c r="F14" s="116">
        <f>F19+F21</f>
        <v>3368.701</v>
      </c>
      <c r="G14" s="116">
        <v>0</v>
      </c>
      <c r="H14" s="116">
        <f>H19+H21</f>
        <v>1480.7850000000001</v>
      </c>
      <c r="I14" s="116">
        <v>0</v>
      </c>
    </row>
    <row r="15" spans="1:9" ht="25.5" hidden="1" x14ac:dyDescent="0.2">
      <c r="A15" s="104">
        <v>0</v>
      </c>
      <c r="B15" s="48" t="s">
        <v>70</v>
      </c>
      <c r="C15" s="113">
        <v>104</v>
      </c>
      <c r="D15" s="114" t="s">
        <v>12</v>
      </c>
      <c r="E15" s="115">
        <v>0</v>
      </c>
      <c r="F15" s="116">
        <v>0</v>
      </c>
      <c r="G15" s="116">
        <v>0</v>
      </c>
      <c r="H15" s="116">
        <v>0</v>
      </c>
      <c r="I15" s="116">
        <v>0</v>
      </c>
    </row>
    <row r="16" spans="1:9" ht="25.5" hidden="1" x14ac:dyDescent="0.2">
      <c r="A16" s="104">
        <v>0</v>
      </c>
      <c r="B16" s="48" t="s">
        <v>71</v>
      </c>
      <c r="C16" s="113">
        <v>104</v>
      </c>
      <c r="D16" s="114" t="s">
        <v>13</v>
      </c>
      <c r="E16" s="115">
        <v>0</v>
      </c>
      <c r="F16" s="116">
        <v>0</v>
      </c>
      <c r="G16" s="116">
        <v>0</v>
      </c>
      <c r="H16" s="116">
        <v>0</v>
      </c>
      <c r="I16" s="116">
        <v>0</v>
      </c>
    </row>
    <row r="17" spans="1:9" ht="25.5" hidden="1" x14ac:dyDescent="0.2">
      <c r="A17" s="104">
        <v>0</v>
      </c>
      <c r="B17" s="48" t="s">
        <v>71</v>
      </c>
      <c r="C17" s="113">
        <v>104</v>
      </c>
      <c r="D17" s="114" t="s">
        <v>13</v>
      </c>
      <c r="E17" s="115">
        <v>0</v>
      </c>
      <c r="F17" s="116">
        <v>0</v>
      </c>
      <c r="G17" s="116">
        <v>0</v>
      </c>
      <c r="H17" s="116">
        <v>0</v>
      </c>
      <c r="I17" s="116">
        <v>0</v>
      </c>
    </row>
    <row r="18" spans="1:9" ht="25.5" hidden="1" x14ac:dyDescent="0.2">
      <c r="A18" s="104">
        <v>0</v>
      </c>
      <c r="B18" s="48" t="s">
        <v>71</v>
      </c>
      <c r="C18" s="113">
        <v>104</v>
      </c>
      <c r="D18" s="114" t="s">
        <v>13</v>
      </c>
      <c r="E18" s="115">
        <v>0</v>
      </c>
      <c r="F18" s="116">
        <v>0</v>
      </c>
      <c r="G18" s="116">
        <v>0</v>
      </c>
      <c r="H18" s="116">
        <v>0</v>
      </c>
      <c r="I18" s="116">
        <v>0</v>
      </c>
    </row>
    <row r="19" spans="1:9" ht="51" x14ac:dyDescent="0.2">
      <c r="A19" s="104">
        <v>0</v>
      </c>
      <c r="B19" s="48" t="s">
        <v>72</v>
      </c>
      <c r="C19" s="113">
        <v>104</v>
      </c>
      <c r="D19" s="114" t="s">
        <v>12</v>
      </c>
      <c r="E19" s="115">
        <v>100</v>
      </c>
      <c r="F19" s="116">
        <f>F20</f>
        <v>3341.201</v>
      </c>
      <c r="G19" s="116">
        <v>0</v>
      </c>
      <c r="H19" s="116">
        <f>H20</f>
        <v>1454.865</v>
      </c>
      <c r="I19" s="116">
        <v>0</v>
      </c>
    </row>
    <row r="20" spans="1:9" ht="25.5" x14ac:dyDescent="0.2">
      <c r="A20" s="104">
        <v>0</v>
      </c>
      <c r="B20" s="48" t="s">
        <v>73</v>
      </c>
      <c r="C20" s="113">
        <v>104</v>
      </c>
      <c r="D20" s="114" t="s">
        <v>12</v>
      </c>
      <c r="E20" s="115">
        <v>120</v>
      </c>
      <c r="F20" s="116">
        <v>3341.201</v>
      </c>
      <c r="G20" s="116">
        <v>0</v>
      </c>
      <c r="H20" s="116">
        <v>1454.865</v>
      </c>
      <c r="I20" s="116">
        <v>0</v>
      </c>
    </row>
    <row r="21" spans="1:9" ht="25.5" x14ac:dyDescent="0.2">
      <c r="A21" s="104">
        <v>0</v>
      </c>
      <c r="B21" s="48" t="s">
        <v>74</v>
      </c>
      <c r="C21" s="113">
        <v>104</v>
      </c>
      <c r="D21" s="114" t="s">
        <v>12</v>
      </c>
      <c r="E21" s="115">
        <v>200</v>
      </c>
      <c r="F21" s="116">
        <f>F22</f>
        <v>27.5</v>
      </c>
      <c r="G21" s="116">
        <v>0</v>
      </c>
      <c r="H21" s="116">
        <f>H22</f>
        <v>25.92</v>
      </c>
      <c r="I21" s="116">
        <v>0</v>
      </c>
    </row>
    <row r="22" spans="1:9" ht="25.5" x14ac:dyDescent="0.2">
      <c r="A22" s="104">
        <v>0</v>
      </c>
      <c r="B22" s="48" t="s">
        <v>75</v>
      </c>
      <c r="C22" s="113">
        <v>104</v>
      </c>
      <c r="D22" s="114" t="s">
        <v>12</v>
      </c>
      <c r="E22" s="115">
        <v>240</v>
      </c>
      <c r="F22" s="116">
        <v>27.5</v>
      </c>
      <c r="G22" s="116">
        <v>0</v>
      </c>
      <c r="H22" s="116">
        <v>25.92</v>
      </c>
      <c r="I22" s="116">
        <v>0</v>
      </c>
    </row>
    <row r="23" spans="1:9" hidden="1" x14ac:dyDescent="0.2">
      <c r="A23" s="104">
        <v>0</v>
      </c>
      <c r="B23" s="48" t="s">
        <v>76</v>
      </c>
      <c r="C23" s="113">
        <v>104</v>
      </c>
      <c r="D23" s="114" t="s">
        <v>13</v>
      </c>
      <c r="E23" s="115">
        <v>800</v>
      </c>
      <c r="F23" s="116">
        <v>0</v>
      </c>
      <c r="G23" s="116">
        <v>0</v>
      </c>
      <c r="H23" s="116">
        <v>0</v>
      </c>
      <c r="I23" s="116">
        <v>0</v>
      </c>
    </row>
    <row r="24" spans="1:9" hidden="1" x14ac:dyDescent="0.2">
      <c r="A24" s="104">
        <v>0</v>
      </c>
      <c r="B24" s="48" t="s">
        <v>77</v>
      </c>
      <c r="C24" s="113">
        <v>104</v>
      </c>
      <c r="D24" s="114" t="s">
        <v>13</v>
      </c>
      <c r="E24" s="115">
        <v>850</v>
      </c>
      <c r="F24" s="116">
        <v>0</v>
      </c>
      <c r="G24" s="116">
        <v>0</v>
      </c>
      <c r="H24" s="116">
        <v>0</v>
      </c>
      <c r="I24" s="116">
        <v>0</v>
      </c>
    </row>
    <row r="25" spans="1:9" hidden="1" x14ac:dyDescent="0.2">
      <c r="A25" s="104"/>
      <c r="B25" s="48" t="s">
        <v>76</v>
      </c>
      <c r="C25" s="113">
        <v>104</v>
      </c>
      <c r="D25" s="114" t="s">
        <v>13</v>
      </c>
      <c r="E25" s="115">
        <v>800</v>
      </c>
      <c r="F25" s="116">
        <f>F26</f>
        <v>0</v>
      </c>
      <c r="G25" s="116"/>
      <c r="H25" s="116">
        <f>H26</f>
        <v>0</v>
      </c>
      <c r="I25" s="116"/>
    </row>
    <row r="26" spans="1:9" hidden="1" x14ac:dyDescent="0.2">
      <c r="A26" s="104"/>
      <c r="B26" s="48" t="s">
        <v>77</v>
      </c>
      <c r="C26" s="113">
        <v>104</v>
      </c>
      <c r="D26" s="114" t="s">
        <v>13</v>
      </c>
      <c r="E26" s="115">
        <v>850</v>
      </c>
      <c r="F26" s="116">
        <v>0</v>
      </c>
      <c r="G26" s="116"/>
      <c r="H26" s="116">
        <v>0</v>
      </c>
      <c r="I26" s="116"/>
    </row>
    <row r="27" spans="1:9" ht="25.5" x14ac:dyDescent="0.2">
      <c r="A27" s="104">
        <v>0</v>
      </c>
      <c r="B27" s="110" t="s">
        <v>78</v>
      </c>
      <c r="C27" s="111">
        <v>106</v>
      </c>
      <c r="D27" s="112">
        <v>0</v>
      </c>
      <c r="E27" s="145">
        <v>0</v>
      </c>
      <c r="F27" s="37">
        <f>F28</f>
        <v>11283.026</v>
      </c>
      <c r="G27" s="37">
        <v>0</v>
      </c>
      <c r="H27" s="37">
        <f>H28</f>
        <v>4093.1979999999999</v>
      </c>
      <c r="I27" s="37">
        <v>0</v>
      </c>
    </row>
    <row r="28" spans="1:9" ht="25.5" x14ac:dyDescent="0.2">
      <c r="A28" s="104">
        <v>0</v>
      </c>
      <c r="B28" s="48" t="s">
        <v>192</v>
      </c>
      <c r="C28" s="113">
        <v>106</v>
      </c>
      <c r="D28" s="114" t="s">
        <v>12</v>
      </c>
      <c r="E28" s="115">
        <v>0</v>
      </c>
      <c r="F28" s="116">
        <f>F33+F35+F37</f>
        <v>11283.026</v>
      </c>
      <c r="G28" s="116">
        <v>0</v>
      </c>
      <c r="H28" s="116">
        <f>H33+H35+H37</f>
        <v>4093.1979999999999</v>
      </c>
      <c r="I28" s="116">
        <v>0</v>
      </c>
    </row>
    <row r="29" spans="1:9" ht="25.5" hidden="1" x14ac:dyDescent="0.2">
      <c r="A29" s="104">
        <v>0</v>
      </c>
      <c r="B29" s="48" t="s">
        <v>70</v>
      </c>
      <c r="C29" s="113">
        <v>106</v>
      </c>
      <c r="D29" s="114" t="s">
        <v>12</v>
      </c>
      <c r="E29" s="115">
        <v>0</v>
      </c>
      <c r="F29" s="116">
        <v>0</v>
      </c>
      <c r="G29" s="116">
        <v>0</v>
      </c>
      <c r="H29" s="116">
        <v>0</v>
      </c>
      <c r="I29" s="116">
        <v>0</v>
      </c>
    </row>
    <row r="30" spans="1:9" ht="25.5" hidden="1" x14ac:dyDescent="0.2">
      <c r="A30" s="104">
        <v>0</v>
      </c>
      <c r="B30" s="48" t="s">
        <v>71</v>
      </c>
      <c r="C30" s="113">
        <v>106</v>
      </c>
      <c r="D30" s="114" t="s">
        <v>13</v>
      </c>
      <c r="E30" s="115">
        <v>0</v>
      </c>
      <c r="F30" s="116">
        <v>0</v>
      </c>
      <c r="G30" s="116">
        <v>0</v>
      </c>
      <c r="H30" s="116">
        <v>0</v>
      </c>
      <c r="I30" s="116">
        <v>0</v>
      </c>
    </row>
    <row r="31" spans="1:9" ht="25.5" hidden="1" x14ac:dyDescent="0.2">
      <c r="A31" s="104">
        <v>0</v>
      </c>
      <c r="B31" s="48" t="s">
        <v>71</v>
      </c>
      <c r="C31" s="113">
        <v>106</v>
      </c>
      <c r="D31" s="114" t="s">
        <v>13</v>
      </c>
      <c r="E31" s="115">
        <v>0</v>
      </c>
      <c r="F31" s="116">
        <v>0</v>
      </c>
      <c r="G31" s="116">
        <v>0</v>
      </c>
      <c r="H31" s="116">
        <v>0</v>
      </c>
      <c r="I31" s="116">
        <v>0</v>
      </c>
    </row>
    <row r="32" spans="1:9" ht="25.5" hidden="1" x14ac:dyDescent="0.2">
      <c r="A32" s="104">
        <v>0</v>
      </c>
      <c r="B32" s="48" t="s">
        <v>71</v>
      </c>
      <c r="C32" s="113">
        <v>106</v>
      </c>
      <c r="D32" s="114" t="s">
        <v>13</v>
      </c>
      <c r="E32" s="115">
        <v>0</v>
      </c>
      <c r="F32" s="116">
        <v>0</v>
      </c>
      <c r="G32" s="116">
        <v>0</v>
      </c>
      <c r="H32" s="116">
        <v>0</v>
      </c>
      <c r="I32" s="116">
        <v>0</v>
      </c>
    </row>
    <row r="33" spans="1:9" ht="51" x14ac:dyDescent="0.2">
      <c r="A33" s="104">
        <v>0</v>
      </c>
      <c r="B33" s="48" t="s">
        <v>72</v>
      </c>
      <c r="C33" s="113">
        <v>106</v>
      </c>
      <c r="D33" s="114" t="s">
        <v>12</v>
      </c>
      <c r="E33" s="115">
        <v>100</v>
      </c>
      <c r="F33" s="116">
        <f>F34</f>
        <v>10558.248</v>
      </c>
      <c r="G33" s="116">
        <v>0</v>
      </c>
      <c r="H33" s="116">
        <f>H34</f>
        <v>3770.9879999999998</v>
      </c>
      <c r="I33" s="116">
        <v>0</v>
      </c>
    </row>
    <row r="34" spans="1:9" ht="25.5" x14ac:dyDescent="0.2">
      <c r="A34" s="104">
        <v>0</v>
      </c>
      <c r="B34" s="48" t="s">
        <v>73</v>
      </c>
      <c r="C34" s="113">
        <v>106</v>
      </c>
      <c r="D34" s="114" t="s">
        <v>12</v>
      </c>
      <c r="E34" s="115">
        <v>120</v>
      </c>
      <c r="F34" s="116">
        <v>10558.248</v>
      </c>
      <c r="G34" s="116">
        <v>0</v>
      </c>
      <c r="H34" s="116">
        <v>3770.9879999999998</v>
      </c>
      <c r="I34" s="116">
        <v>0</v>
      </c>
    </row>
    <row r="35" spans="1:9" ht="29.25" customHeight="1" x14ac:dyDescent="0.2">
      <c r="A35" s="104">
        <v>0</v>
      </c>
      <c r="B35" s="48" t="s">
        <v>74</v>
      </c>
      <c r="C35" s="113">
        <v>106</v>
      </c>
      <c r="D35" s="114" t="s">
        <v>12</v>
      </c>
      <c r="E35" s="115">
        <v>200</v>
      </c>
      <c r="F35" s="116">
        <f>F36</f>
        <v>724.77800000000002</v>
      </c>
      <c r="G35" s="116">
        <v>0</v>
      </c>
      <c r="H35" s="116">
        <f>H36</f>
        <v>322.20999999999998</v>
      </c>
      <c r="I35" s="116">
        <v>0</v>
      </c>
    </row>
    <row r="36" spans="1:9" ht="24.4" customHeight="1" x14ac:dyDescent="0.2">
      <c r="A36" s="104">
        <v>0</v>
      </c>
      <c r="B36" s="48" t="s">
        <v>75</v>
      </c>
      <c r="C36" s="113">
        <v>106</v>
      </c>
      <c r="D36" s="114" t="s">
        <v>12</v>
      </c>
      <c r="E36" s="115">
        <v>240</v>
      </c>
      <c r="F36" s="116">
        <v>724.77800000000002</v>
      </c>
      <c r="G36" s="116">
        <v>0</v>
      </c>
      <c r="H36" s="116">
        <v>322.20999999999998</v>
      </c>
      <c r="I36" s="116">
        <v>0</v>
      </c>
    </row>
    <row r="37" spans="1:9" hidden="1" x14ac:dyDescent="0.2">
      <c r="A37" s="104">
        <v>0</v>
      </c>
      <c r="B37" s="48" t="s">
        <v>76</v>
      </c>
      <c r="C37" s="113">
        <v>106</v>
      </c>
      <c r="D37" s="114" t="s">
        <v>12</v>
      </c>
      <c r="E37" s="115">
        <v>800</v>
      </c>
      <c r="F37" s="116">
        <f>F38</f>
        <v>0</v>
      </c>
      <c r="G37" s="116">
        <v>0</v>
      </c>
      <c r="H37" s="116">
        <f>H38</f>
        <v>0</v>
      </c>
      <c r="I37" s="116">
        <v>0</v>
      </c>
    </row>
    <row r="38" spans="1:9" hidden="1" x14ac:dyDescent="0.2">
      <c r="A38" s="104">
        <v>0</v>
      </c>
      <c r="B38" s="48" t="s">
        <v>77</v>
      </c>
      <c r="C38" s="113">
        <v>106</v>
      </c>
      <c r="D38" s="114" t="s">
        <v>12</v>
      </c>
      <c r="E38" s="115">
        <v>850</v>
      </c>
      <c r="F38" s="116"/>
      <c r="G38" s="116">
        <v>0</v>
      </c>
      <c r="H38" s="116"/>
      <c r="I38" s="116">
        <v>0</v>
      </c>
    </row>
    <row r="39" spans="1:9" x14ac:dyDescent="0.2">
      <c r="A39" s="104">
        <v>0</v>
      </c>
      <c r="B39" s="110" t="s">
        <v>80</v>
      </c>
      <c r="C39" s="111">
        <v>702</v>
      </c>
      <c r="D39" s="112">
        <v>0</v>
      </c>
      <c r="E39" s="145">
        <v>0</v>
      </c>
      <c r="F39" s="37">
        <f>F40</f>
        <v>762.399</v>
      </c>
      <c r="G39" s="37">
        <v>0</v>
      </c>
      <c r="H39" s="37">
        <f>H40</f>
        <v>559</v>
      </c>
      <c r="I39" s="37">
        <v>0</v>
      </c>
    </row>
    <row r="40" spans="1:9" ht="25.5" x14ac:dyDescent="0.2">
      <c r="A40" s="104">
        <v>0</v>
      </c>
      <c r="B40" s="48" t="s">
        <v>192</v>
      </c>
      <c r="C40" s="113">
        <v>702</v>
      </c>
      <c r="D40" s="114" t="s">
        <v>12</v>
      </c>
      <c r="E40" s="115">
        <v>0</v>
      </c>
      <c r="F40" s="116">
        <f>F43</f>
        <v>762.399</v>
      </c>
      <c r="G40" s="116">
        <v>0</v>
      </c>
      <c r="H40" s="116">
        <f>H43</f>
        <v>559</v>
      </c>
      <c r="I40" s="116">
        <v>0</v>
      </c>
    </row>
    <row r="41" spans="1:9" ht="25.5" hidden="1" x14ac:dyDescent="0.2">
      <c r="A41" s="104">
        <v>0</v>
      </c>
      <c r="B41" s="48" t="s">
        <v>70</v>
      </c>
      <c r="C41" s="113">
        <v>702</v>
      </c>
      <c r="D41" s="114" t="s">
        <v>12</v>
      </c>
      <c r="E41" s="115">
        <v>0</v>
      </c>
      <c r="F41" s="116">
        <v>0</v>
      </c>
      <c r="G41" s="116">
        <v>0</v>
      </c>
      <c r="H41" s="116">
        <v>0</v>
      </c>
      <c r="I41" s="116">
        <v>0</v>
      </c>
    </row>
    <row r="42" spans="1:9" ht="51" hidden="1" x14ac:dyDescent="0.2">
      <c r="A42" s="104">
        <v>0</v>
      </c>
      <c r="B42" s="48" t="s">
        <v>83</v>
      </c>
      <c r="C42" s="113">
        <v>702</v>
      </c>
      <c r="D42" s="114" t="s">
        <v>15</v>
      </c>
      <c r="E42" s="115">
        <v>0</v>
      </c>
      <c r="F42" s="116">
        <v>0</v>
      </c>
      <c r="G42" s="116">
        <v>0</v>
      </c>
      <c r="H42" s="116">
        <v>0</v>
      </c>
      <c r="I42" s="116">
        <v>0</v>
      </c>
    </row>
    <row r="43" spans="1:9" x14ac:dyDescent="0.2">
      <c r="A43" s="104">
        <v>0</v>
      </c>
      <c r="B43" s="48" t="s">
        <v>84</v>
      </c>
      <c r="C43" s="113">
        <v>702</v>
      </c>
      <c r="D43" s="114" t="s">
        <v>12</v>
      </c>
      <c r="E43" s="115">
        <v>500</v>
      </c>
      <c r="F43" s="116">
        <f>F44</f>
        <v>762.399</v>
      </c>
      <c r="G43" s="116">
        <v>0</v>
      </c>
      <c r="H43" s="116">
        <f>H44</f>
        <v>559</v>
      </c>
      <c r="I43" s="116">
        <v>0</v>
      </c>
    </row>
    <row r="44" spans="1:9" x14ac:dyDescent="0.2">
      <c r="A44" s="104">
        <v>0</v>
      </c>
      <c r="B44" s="48" t="s">
        <v>85</v>
      </c>
      <c r="C44" s="113">
        <v>702</v>
      </c>
      <c r="D44" s="114" t="s">
        <v>12</v>
      </c>
      <c r="E44" s="115">
        <v>540</v>
      </c>
      <c r="F44" s="116">
        <v>762.399</v>
      </c>
      <c r="G44" s="116">
        <v>0</v>
      </c>
      <c r="H44" s="116">
        <v>559</v>
      </c>
      <c r="I44" s="116">
        <v>0</v>
      </c>
    </row>
    <row r="45" spans="1:9" ht="15" customHeight="1" x14ac:dyDescent="0.2">
      <c r="A45" s="144">
        <v>0</v>
      </c>
      <c r="B45" s="110" t="s">
        <v>257</v>
      </c>
      <c r="C45" s="111">
        <v>1301</v>
      </c>
      <c r="D45" s="112">
        <v>0</v>
      </c>
      <c r="E45" s="145">
        <v>0</v>
      </c>
      <c r="F45" s="37">
        <f>F46</f>
        <v>2100</v>
      </c>
      <c r="G45" s="37">
        <v>0</v>
      </c>
      <c r="H45" s="37">
        <f>H46</f>
        <v>1012.116</v>
      </c>
      <c r="I45" s="37">
        <v>0</v>
      </c>
    </row>
    <row r="46" spans="1:9" ht="25.5" x14ac:dyDescent="0.2">
      <c r="A46" s="104">
        <v>0</v>
      </c>
      <c r="B46" s="48" t="s">
        <v>192</v>
      </c>
      <c r="C46" s="113">
        <v>1301</v>
      </c>
      <c r="D46" s="114">
        <v>100000000</v>
      </c>
      <c r="E46" s="115">
        <v>0</v>
      </c>
      <c r="F46" s="116">
        <f>F50</f>
        <v>2100</v>
      </c>
      <c r="G46" s="116">
        <v>0</v>
      </c>
      <c r="H46" s="116">
        <f>H50</f>
        <v>1012.116</v>
      </c>
      <c r="I46" s="116">
        <v>0</v>
      </c>
    </row>
    <row r="47" spans="1:9" ht="25.5" hidden="1" x14ac:dyDescent="0.2">
      <c r="A47" s="104">
        <v>0</v>
      </c>
      <c r="B47" s="48" t="s">
        <v>70</v>
      </c>
      <c r="C47" s="113">
        <v>1301</v>
      </c>
      <c r="D47" s="114" t="s">
        <v>12</v>
      </c>
      <c r="E47" s="115">
        <v>0</v>
      </c>
      <c r="F47" s="116">
        <v>0</v>
      </c>
      <c r="G47" s="116">
        <v>0</v>
      </c>
      <c r="H47" s="116">
        <v>0</v>
      </c>
      <c r="I47" s="116">
        <v>0</v>
      </c>
    </row>
    <row r="48" spans="1:9" ht="25.5" hidden="1" x14ac:dyDescent="0.2">
      <c r="A48" s="104">
        <v>0</v>
      </c>
      <c r="B48" s="48" t="s">
        <v>87</v>
      </c>
      <c r="C48" s="113">
        <v>1301</v>
      </c>
      <c r="D48" s="114" t="s">
        <v>17</v>
      </c>
      <c r="E48" s="115">
        <v>0</v>
      </c>
      <c r="F48" s="116">
        <v>0</v>
      </c>
      <c r="G48" s="116">
        <v>0</v>
      </c>
      <c r="H48" s="116">
        <v>0</v>
      </c>
      <c r="I48" s="116">
        <v>0</v>
      </c>
    </row>
    <row r="49" spans="1:9" ht="25.5" hidden="1" x14ac:dyDescent="0.2">
      <c r="A49" s="104">
        <v>0</v>
      </c>
      <c r="B49" s="48" t="s">
        <v>87</v>
      </c>
      <c r="C49" s="113">
        <v>1301</v>
      </c>
      <c r="D49" s="114" t="s">
        <v>17</v>
      </c>
      <c r="E49" s="115">
        <v>0</v>
      </c>
      <c r="F49" s="116">
        <v>0</v>
      </c>
      <c r="G49" s="116">
        <v>0</v>
      </c>
      <c r="H49" s="116">
        <v>0</v>
      </c>
      <c r="I49" s="116">
        <v>0</v>
      </c>
    </row>
    <row r="50" spans="1:9" x14ac:dyDescent="0.2">
      <c r="A50" s="104">
        <v>0</v>
      </c>
      <c r="B50" s="48" t="s">
        <v>88</v>
      </c>
      <c r="C50" s="113">
        <v>1301</v>
      </c>
      <c r="D50" s="114">
        <v>100000000</v>
      </c>
      <c r="E50" s="115">
        <v>700</v>
      </c>
      <c r="F50" s="116">
        <f>F51</f>
        <v>2100</v>
      </c>
      <c r="G50" s="116">
        <v>0</v>
      </c>
      <c r="H50" s="116">
        <f>H51</f>
        <v>1012.116</v>
      </c>
      <c r="I50" s="116">
        <v>0</v>
      </c>
    </row>
    <row r="51" spans="1:9" x14ac:dyDescent="0.2">
      <c r="A51" s="104">
        <v>0</v>
      </c>
      <c r="B51" s="48" t="s">
        <v>89</v>
      </c>
      <c r="C51" s="113">
        <v>1301</v>
      </c>
      <c r="D51" s="114">
        <v>100000000</v>
      </c>
      <c r="E51" s="115">
        <v>730</v>
      </c>
      <c r="F51" s="116">
        <v>2100</v>
      </c>
      <c r="G51" s="116">
        <v>0</v>
      </c>
      <c r="H51" s="116">
        <v>1012.116</v>
      </c>
      <c r="I51" s="116">
        <v>0</v>
      </c>
    </row>
    <row r="52" spans="1:9" ht="25.5" x14ac:dyDescent="0.2">
      <c r="A52" s="104">
        <v>0</v>
      </c>
      <c r="B52" s="110" t="s">
        <v>90</v>
      </c>
      <c r="C52" s="111">
        <v>1401</v>
      </c>
      <c r="D52" s="112">
        <v>0</v>
      </c>
      <c r="E52" s="145">
        <v>0</v>
      </c>
      <c r="F52" s="37">
        <f>F53</f>
        <v>24900</v>
      </c>
      <c r="G52" s="37">
        <f>G53</f>
        <v>375</v>
      </c>
      <c r="H52" s="37">
        <f>H53</f>
        <v>22687.021000000001</v>
      </c>
      <c r="I52" s="37">
        <f>I53</f>
        <v>375</v>
      </c>
    </row>
    <row r="53" spans="1:9" ht="25.5" x14ac:dyDescent="0.2">
      <c r="A53" s="104">
        <v>0</v>
      </c>
      <c r="B53" s="48" t="s">
        <v>192</v>
      </c>
      <c r="C53" s="113">
        <v>1401</v>
      </c>
      <c r="D53" s="114" t="s">
        <v>12</v>
      </c>
      <c r="E53" s="115">
        <v>0</v>
      </c>
      <c r="F53" s="116">
        <f>F56</f>
        <v>24900</v>
      </c>
      <c r="G53" s="116">
        <f>G56</f>
        <v>375</v>
      </c>
      <c r="H53" s="116">
        <f>H56</f>
        <v>22687.021000000001</v>
      </c>
      <c r="I53" s="116">
        <f>I56</f>
        <v>375</v>
      </c>
    </row>
    <row r="54" spans="1:9" ht="25.5" hidden="1" x14ac:dyDescent="0.2">
      <c r="A54" s="104">
        <v>0</v>
      </c>
      <c r="B54" s="48" t="s">
        <v>70</v>
      </c>
      <c r="C54" s="113">
        <v>1401</v>
      </c>
      <c r="D54" s="114" t="s">
        <v>12</v>
      </c>
      <c r="E54" s="115">
        <v>0</v>
      </c>
      <c r="F54" s="116">
        <v>0</v>
      </c>
      <c r="G54" s="116">
        <v>0</v>
      </c>
      <c r="H54" s="116">
        <v>0</v>
      </c>
      <c r="I54" s="116">
        <v>0</v>
      </c>
    </row>
    <row r="55" spans="1:9" ht="25.5" hidden="1" x14ac:dyDescent="0.2">
      <c r="A55" s="104">
        <v>0</v>
      </c>
      <c r="B55" s="48" t="s">
        <v>91</v>
      </c>
      <c r="C55" s="113">
        <v>1401</v>
      </c>
      <c r="D55" s="114" t="s">
        <v>19</v>
      </c>
      <c r="E55" s="115">
        <v>0</v>
      </c>
      <c r="F55" s="116">
        <v>0</v>
      </c>
      <c r="G55" s="116">
        <v>0</v>
      </c>
      <c r="H55" s="116">
        <v>0</v>
      </c>
      <c r="I55" s="116">
        <v>0</v>
      </c>
    </row>
    <row r="56" spans="1:9" x14ac:dyDescent="0.2">
      <c r="A56" s="104">
        <v>0</v>
      </c>
      <c r="B56" s="48" t="s">
        <v>84</v>
      </c>
      <c r="C56" s="113">
        <v>1401</v>
      </c>
      <c r="D56" s="114" t="s">
        <v>12</v>
      </c>
      <c r="E56" s="115">
        <v>500</v>
      </c>
      <c r="F56" s="116">
        <f>F57</f>
        <v>24900</v>
      </c>
      <c r="G56" s="116">
        <f>G57</f>
        <v>375</v>
      </c>
      <c r="H56" s="116">
        <f>H57</f>
        <v>22687.021000000001</v>
      </c>
      <c r="I56" s="116">
        <f>I57</f>
        <v>375</v>
      </c>
    </row>
    <row r="57" spans="1:9" s="15" customFormat="1" x14ac:dyDescent="0.2">
      <c r="A57" s="104">
        <v>0</v>
      </c>
      <c r="B57" s="48" t="s">
        <v>92</v>
      </c>
      <c r="C57" s="113">
        <v>1401</v>
      </c>
      <c r="D57" s="114" t="s">
        <v>12</v>
      </c>
      <c r="E57" s="115">
        <v>510</v>
      </c>
      <c r="F57" s="116">
        <v>24900</v>
      </c>
      <c r="G57" s="116">
        <v>375</v>
      </c>
      <c r="H57" s="116">
        <v>22687.021000000001</v>
      </c>
      <c r="I57" s="116">
        <v>375</v>
      </c>
    </row>
    <row r="58" spans="1:9" x14ac:dyDescent="0.2">
      <c r="A58" s="104">
        <v>0</v>
      </c>
      <c r="B58" s="110" t="s">
        <v>256</v>
      </c>
      <c r="C58" s="111">
        <v>1403</v>
      </c>
      <c r="D58" s="112">
        <v>0</v>
      </c>
      <c r="E58" s="145">
        <v>0</v>
      </c>
      <c r="F58" s="37">
        <f>F59</f>
        <v>21241.420999999998</v>
      </c>
      <c r="G58" s="37">
        <v>0</v>
      </c>
      <c r="H58" s="37">
        <f>H59</f>
        <v>3859.1970000000001</v>
      </c>
      <c r="I58" s="37">
        <v>0</v>
      </c>
    </row>
    <row r="59" spans="1:9" s="4" customFormat="1" ht="25.5" x14ac:dyDescent="0.2">
      <c r="A59" s="104">
        <v>0</v>
      </c>
      <c r="B59" s="48" t="s">
        <v>192</v>
      </c>
      <c r="C59" s="113">
        <v>1403</v>
      </c>
      <c r="D59" s="114" t="s">
        <v>12</v>
      </c>
      <c r="E59" s="115">
        <v>0</v>
      </c>
      <c r="F59" s="116">
        <f>F62</f>
        <v>21241.420999999998</v>
      </c>
      <c r="G59" s="116">
        <v>0</v>
      </c>
      <c r="H59" s="116">
        <f>H62</f>
        <v>3859.1970000000001</v>
      </c>
      <c r="I59" s="116">
        <v>0</v>
      </c>
    </row>
    <row r="60" spans="1:9" s="4" customFormat="1" ht="25.5" hidden="1" x14ac:dyDescent="0.2">
      <c r="A60" s="104">
        <v>0</v>
      </c>
      <c r="B60" s="48" t="s">
        <v>70</v>
      </c>
      <c r="C60" s="113">
        <v>1402</v>
      </c>
      <c r="D60" s="114" t="s">
        <v>12</v>
      </c>
      <c r="E60" s="115">
        <v>0</v>
      </c>
      <c r="F60" s="116">
        <v>0</v>
      </c>
      <c r="G60" s="116">
        <v>0</v>
      </c>
      <c r="H60" s="116">
        <v>0</v>
      </c>
      <c r="I60" s="116">
        <v>0</v>
      </c>
    </row>
    <row r="61" spans="1:9" s="4" customFormat="1" hidden="1" x14ac:dyDescent="0.2">
      <c r="A61" s="104">
        <v>0</v>
      </c>
      <c r="B61" s="48" t="s">
        <v>95</v>
      </c>
      <c r="C61" s="113">
        <v>1402</v>
      </c>
      <c r="D61" s="114" t="s">
        <v>22</v>
      </c>
      <c r="E61" s="115">
        <v>0</v>
      </c>
      <c r="F61" s="116">
        <v>0</v>
      </c>
      <c r="G61" s="116">
        <v>0</v>
      </c>
      <c r="H61" s="116">
        <v>0</v>
      </c>
      <c r="I61" s="116">
        <v>0</v>
      </c>
    </row>
    <row r="62" spans="1:9" s="4" customFormat="1" x14ac:dyDescent="0.2">
      <c r="A62" s="104">
        <v>0</v>
      </c>
      <c r="B62" s="48" t="s">
        <v>84</v>
      </c>
      <c r="C62" s="113">
        <v>1403</v>
      </c>
      <c r="D62" s="114" t="s">
        <v>12</v>
      </c>
      <c r="E62" s="115">
        <v>500</v>
      </c>
      <c r="F62" s="116">
        <f>F63</f>
        <v>21241.420999999998</v>
      </c>
      <c r="G62" s="116">
        <v>0</v>
      </c>
      <c r="H62" s="116">
        <f>H63</f>
        <v>3859.1970000000001</v>
      </c>
      <c r="I62" s="116">
        <v>0</v>
      </c>
    </row>
    <row r="63" spans="1:9" s="4" customFormat="1" x14ac:dyDescent="0.2">
      <c r="A63" s="104">
        <v>0</v>
      </c>
      <c r="B63" s="48" t="s">
        <v>85</v>
      </c>
      <c r="C63" s="113">
        <v>1403</v>
      </c>
      <c r="D63" s="114" t="s">
        <v>12</v>
      </c>
      <c r="E63" s="115">
        <v>540</v>
      </c>
      <c r="F63" s="116">
        <v>21241.420999999998</v>
      </c>
      <c r="G63" s="116">
        <v>0</v>
      </c>
      <c r="H63" s="116">
        <v>3859.1970000000001</v>
      </c>
      <c r="I63" s="116">
        <v>0</v>
      </c>
    </row>
    <row r="64" spans="1:9" ht="38.25" x14ac:dyDescent="0.2">
      <c r="A64" s="144">
        <v>938</v>
      </c>
      <c r="B64" s="110" t="s">
        <v>259</v>
      </c>
      <c r="C64" s="111">
        <v>0</v>
      </c>
      <c r="D64" s="112">
        <v>0</v>
      </c>
      <c r="E64" s="145">
        <v>0</v>
      </c>
      <c r="F64" s="37">
        <f>F65+F91+F101+F109+F124+F128+F153+F158+F162+F178+F194+F201+F213+F190</f>
        <v>152788.45000000004</v>
      </c>
      <c r="G64" s="37">
        <f>G65+G91+G101+G109+G124+G128+G153+G158+G162+G178+G194+G201+G213+G190</f>
        <v>27196.269000000004</v>
      </c>
      <c r="H64" s="37">
        <f>H65+H91+H101+H109+H124+H128+H153+H158+H162+H178+H194+H201+H213+H190</f>
        <v>46681.204999999994</v>
      </c>
      <c r="I64" s="37">
        <f>I65+I91+I101+I109+I124+I128+I153+I158+I162+I178+I194+I201+I213+I190</f>
        <v>13713.111999999997</v>
      </c>
    </row>
    <row r="65" spans="1:9" x14ac:dyDescent="0.2">
      <c r="A65" s="104">
        <v>0</v>
      </c>
      <c r="B65" s="110" t="s">
        <v>96</v>
      </c>
      <c r="C65" s="111">
        <v>113</v>
      </c>
      <c r="D65" s="112">
        <v>0</v>
      </c>
      <c r="E65" s="145">
        <v>0</v>
      </c>
      <c r="F65" s="37">
        <f>F66+F77</f>
        <v>26133.645</v>
      </c>
      <c r="G65" s="37">
        <f>G66+G77</f>
        <v>0</v>
      </c>
      <c r="H65" s="37">
        <f>H66+H77</f>
        <v>12177.039999999999</v>
      </c>
      <c r="I65" s="37">
        <f>I66+I77</f>
        <v>0</v>
      </c>
    </row>
    <row r="66" spans="1:9" ht="25.5" x14ac:dyDescent="0.2">
      <c r="A66" s="104">
        <v>0</v>
      </c>
      <c r="B66" s="48" t="s">
        <v>229</v>
      </c>
      <c r="C66" s="113">
        <v>113</v>
      </c>
      <c r="D66" s="114" t="s">
        <v>23</v>
      </c>
      <c r="E66" s="115">
        <v>0</v>
      </c>
      <c r="F66" s="116">
        <f>F71+F73+F75</f>
        <v>2985.2339999999999</v>
      </c>
      <c r="G66" s="116">
        <v>0</v>
      </c>
      <c r="H66" s="116">
        <f>H71+H73+H75</f>
        <v>1184.4449999999999</v>
      </c>
      <c r="I66" s="116">
        <v>0</v>
      </c>
    </row>
    <row r="67" spans="1:9" ht="25.5" hidden="1" x14ac:dyDescent="0.2">
      <c r="A67" s="104">
        <v>0</v>
      </c>
      <c r="B67" s="48" t="s">
        <v>97</v>
      </c>
      <c r="C67" s="113">
        <v>113</v>
      </c>
      <c r="D67" s="114" t="s">
        <v>23</v>
      </c>
      <c r="E67" s="115">
        <v>0</v>
      </c>
      <c r="F67" s="116">
        <v>0</v>
      </c>
      <c r="G67" s="116">
        <v>0</v>
      </c>
      <c r="H67" s="116">
        <v>0</v>
      </c>
      <c r="I67" s="116">
        <v>0</v>
      </c>
    </row>
    <row r="68" spans="1:9" ht="25.5" hidden="1" x14ac:dyDescent="0.2">
      <c r="A68" s="104">
        <v>0</v>
      </c>
      <c r="B68" s="48" t="s">
        <v>71</v>
      </c>
      <c r="C68" s="113">
        <v>113</v>
      </c>
      <c r="D68" s="114" t="s">
        <v>24</v>
      </c>
      <c r="E68" s="115">
        <v>0</v>
      </c>
      <c r="F68" s="116">
        <v>0</v>
      </c>
      <c r="G68" s="116">
        <v>0</v>
      </c>
      <c r="H68" s="116">
        <v>0</v>
      </c>
      <c r="I68" s="116">
        <v>0</v>
      </c>
    </row>
    <row r="69" spans="1:9" ht="25.5" hidden="1" x14ac:dyDescent="0.2">
      <c r="A69" s="104">
        <v>0</v>
      </c>
      <c r="B69" s="48" t="s">
        <v>71</v>
      </c>
      <c r="C69" s="113">
        <v>113</v>
      </c>
      <c r="D69" s="114" t="s">
        <v>24</v>
      </c>
      <c r="E69" s="115">
        <v>0</v>
      </c>
      <c r="F69" s="116">
        <v>0</v>
      </c>
      <c r="G69" s="116">
        <v>0</v>
      </c>
      <c r="H69" s="116">
        <v>0</v>
      </c>
      <c r="I69" s="116">
        <v>0</v>
      </c>
    </row>
    <row r="70" spans="1:9" ht="25.5" hidden="1" x14ac:dyDescent="0.2">
      <c r="A70" s="104">
        <v>0</v>
      </c>
      <c r="B70" s="48" t="s">
        <v>71</v>
      </c>
      <c r="C70" s="113">
        <v>113</v>
      </c>
      <c r="D70" s="114" t="s">
        <v>24</v>
      </c>
      <c r="E70" s="115">
        <v>0</v>
      </c>
      <c r="F70" s="116">
        <v>0</v>
      </c>
      <c r="G70" s="116">
        <v>0</v>
      </c>
      <c r="H70" s="116">
        <v>0</v>
      </c>
      <c r="I70" s="116">
        <v>0</v>
      </c>
    </row>
    <row r="71" spans="1:9" ht="51" x14ac:dyDescent="0.2">
      <c r="A71" s="104">
        <v>0</v>
      </c>
      <c r="B71" s="48" t="s">
        <v>72</v>
      </c>
      <c r="C71" s="113">
        <v>113</v>
      </c>
      <c r="D71" s="114" t="s">
        <v>23</v>
      </c>
      <c r="E71" s="115">
        <v>100</v>
      </c>
      <c r="F71" s="116">
        <f>F72</f>
        <v>1545.181</v>
      </c>
      <c r="G71" s="116">
        <v>0</v>
      </c>
      <c r="H71" s="116">
        <f>H72</f>
        <v>732.56200000000001</v>
      </c>
      <c r="I71" s="116">
        <v>0</v>
      </c>
    </row>
    <row r="72" spans="1:9" ht="25.5" x14ac:dyDescent="0.2">
      <c r="A72" s="104">
        <v>0</v>
      </c>
      <c r="B72" s="48" t="s">
        <v>73</v>
      </c>
      <c r="C72" s="113">
        <v>113</v>
      </c>
      <c r="D72" s="114" t="s">
        <v>23</v>
      </c>
      <c r="E72" s="115">
        <v>120</v>
      </c>
      <c r="F72" s="116">
        <v>1545.181</v>
      </c>
      <c r="G72" s="116">
        <v>0</v>
      </c>
      <c r="H72" s="116">
        <v>732.56200000000001</v>
      </c>
      <c r="I72" s="116">
        <v>0</v>
      </c>
    </row>
    <row r="73" spans="1:9" ht="25.5" x14ac:dyDescent="0.2">
      <c r="A73" s="104">
        <v>0</v>
      </c>
      <c r="B73" s="48" t="s">
        <v>74</v>
      </c>
      <c r="C73" s="113">
        <v>113</v>
      </c>
      <c r="D73" s="114" t="s">
        <v>23</v>
      </c>
      <c r="E73" s="115">
        <v>200</v>
      </c>
      <c r="F73" s="116">
        <f>F74</f>
        <v>938.053</v>
      </c>
      <c r="G73" s="116">
        <v>0</v>
      </c>
      <c r="H73" s="116">
        <f>H74</f>
        <v>336.22800000000001</v>
      </c>
      <c r="I73" s="116">
        <v>0</v>
      </c>
    </row>
    <row r="74" spans="1:9" ht="25.5" x14ac:dyDescent="0.2">
      <c r="A74" s="104">
        <v>0</v>
      </c>
      <c r="B74" s="48" t="s">
        <v>75</v>
      </c>
      <c r="C74" s="113">
        <v>113</v>
      </c>
      <c r="D74" s="114" t="s">
        <v>23</v>
      </c>
      <c r="E74" s="115">
        <v>240</v>
      </c>
      <c r="F74" s="116">
        <v>938.053</v>
      </c>
      <c r="G74" s="116">
        <v>0</v>
      </c>
      <c r="H74" s="116">
        <v>336.22800000000001</v>
      </c>
      <c r="I74" s="116">
        <v>0</v>
      </c>
    </row>
    <row r="75" spans="1:9" x14ac:dyDescent="0.2">
      <c r="A75" s="104">
        <v>0</v>
      </c>
      <c r="B75" s="48" t="s">
        <v>76</v>
      </c>
      <c r="C75" s="113">
        <v>113</v>
      </c>
      <c r="D75" s="114" t="s">
        <v>23</v>
      </c>
      <c r="E75" s="115">
        <v>800</v>
      </c>
      <c r="F75" s="116">
        <f>F76</f>
        <v>502</v>
      </c>
      <c r="G75" s="116">
        <v>0</v>
      </c>
      <c r="H75" s="116">
        <f>H76</f>
        <v>115.655</v>
      </c>
      <c r="I75" s="116">
        <v>0</v>
      </c>
    </row>
    <row r="76" spans="1:9" x14ac:dyDescent="0.2">
      <c r="A76" s="104">
        <v>0</v>
      </c>
      <c r="B76" s="48" t="s">
        <v>77</v>
      </c>
      <c r="C76" s="113">
        <v>113</v>
      </c>
      <c r="D76" s="114" t="s">
        <v>23</v>
      </c>
      <c r="E76" s="115">
        <v>850</v>
      </c>
      <c r="F76" s="116">
        <v>502</v>
      </c>
      <c r="G76" s="116">
        <v>0</v>
      </c>
      <c r="H76" s="116">
        <v>115.655</v>
      </c>
      <c r="I76" s="116">
        <v>0</v>
      </c>
    </row>
    <row r="77" spans="1:9" ht="63.75" customHeight="1" x14ac:dyDescent="0.2">
      <c r="A77" s="104">
        <v>0</v>
      </c>
      <c r="B77" s="48" t="s">
        <v>266</v>
      </c>
      <c r="C77" s="113">
        <v>113</v>
      </c>
      <c r="D77" s="114" t="s">
        <v>25</v>
      </c>
      <c r="E77" s="115">
        <v>0</v>
      </c>
      <c r="F77" s="116">
        <f>F84</f>
        <v>23148.411</v>
      </c>
      <c r="G77" s="116">
        <f>G84</f>
        <v>0</v>
      </c>
      <c r="H77" s="116">
        <f>H84</f>
        <v>10992.594999999999</v>
      </c>
      <c r="I77" s="116">
        <f>I84</f>
        <v>0</v>
      </c>
    </row>
    <row r="78" spans="1:9" ht="76.5" hidden="1" x14ac:dyDescent="0.2">
      <c r="A78" s="104">
        <v>0</v>
      </c>
      <c r="B78" s="48" t="s">
        <v>99</v>
      </c>
      <c r="C78" s="113">
        <v>113</v>
      </c>
      <c r="D78" s="114" t="s">
        <v>25</v>
      </c>
      <c r="E78" s="115">
        <v>0</v>
      </c>
      <c r="F78" s="116">
        <v>0</v>
      </c>
      <c r="G78" s="116">
        <v>0</v>
      </c>
      <c r="H78" s="116">
        <v>0</v>
      </c>
      <c r="I78" s="116">
        <v>0</v>
      </c>
    </row>
    <row r="79" spans="1:9" ht="76.5" hidden="1" x14ac:dyDescent="0.2">
      <c r="A79" s="104">
        <v>0</v>
      </c>
      <c r="B79" s="48" t="s">
        <v>99</v>
      </c>
      <c r="C79" s="113">
        <v>113</v>
      </c>
      <c r="D79" s="114" t="s">
        <v>25</v>
      </c>
      <c r="E79" s="115">
        <v>0</v>
      </c>
      <c r="F79" s="116">
        <v>0</v>
      </c>
      <c r="G79" s="116">
        <v>0</v>
      </c>
      <c r="H79" s="116">
        <v>0</v>
      </c>
      <c r="I79" s="116">
        <v>0</v>
      </c>
    </row>
    <row r="80" spans="1:9" ht="38.25" hidden="1" x14ac:dyDescent="0.2">
      <c r="A80" s="104">
        <v>0</v>
      </c>
      <c r="B80" s="48" t="s">
        <v>100</v>
      </c>
      <c r="C80" s="113">
        <v>113</v>
      </c>
      <c r="D80" s="114" t="s">
        <v>26</v>
      </c>
      <c r="E80" s="115">
        <v>0</v>
      </c>
      <c r="F80" s="116">
        <v>0</v>
      </c>
      <c r="G80" s="116">
        <v>0</v>
      </c>
      <c r="H80" s="116">
        <v>0</v>
      </c>
      <c r="I80" s="116">
        <v>0</v>
      </c>
    </row>
    <row r="81" spans="1:9" ht="38.25" hidden="1" x14ac:dyDescent="0.2">
      <c r="A81" s="104">
        <v>0</v>
      </c>
      <c r="B81" s="48" t="s">
        <v>100</v>
      </c>
      <c r="C81" s="113">
        <v>113</v>
      </c>
      <c r="D81" s="114" t="s">
        <v>26</v>
      </c>
      <c r="E81" s="115">
        <v>0</v>
      </c>
      <c r="F81" s="116">
        <v>0</v>
      </c>
      <c r="G81" s="116">
        <v>0</v>
      </c>
      <c r="H81" s="116">
        <v>0</v>
      </c>
      <c r="I81" s="116">
        <v>0</v>
      </c>
    </row>
    <row r="82" spans="1:9" ht="38.25" hidden="1" x14ac:dyDescent="0.2">
      <c r="A82" s="104">
        <v>0</v>
      </c>
      <c r="B82" s="48" t="s">
        <v>100</v>
      </c>
      <c r="C82" s="113">
        <v>113</v>
      </c>
      <c r="D82" s="114" t="s">
        <v>26</v>
      </c>
      <c r="E82" s="115">
        <v>0</v>
      </c>
      <c r="F82" s="116">
        <v>0</v>
      </c>
      <c r="G82" s="116">
        <v>0</v>
      </c>
      <c r="H82" s="116">
        <v>0</v>
      </c>
      <c r="I82" s="116">
        <v>0</v>
      </c>
    </row>
    <row r="83" spans="1:9" ht="38.25" hidden="1" x14ac:dyDescent="0.2">
      <c r="A83" s="104">
        <v>0</v>
      </c>
      <c r="B83" s="48" t="s">
        <v>100</v>
      </c>
      <c r="C83" s="113">
        <v>113</v>
      </c>
      <c r="D83" s="114" t="s">
        <v>26</v>
      </c>
      <c r="E83" s="115">
        <v>0</v>
      </c>
      <c r="F83" s="116">
        <v>0</v>
      </c>
      <c r="G83" s="116">
        <v>0</v>
      </c>
      <c r="H83" s="116">
        <v>0</v>
      </c>
      <c r="I83" s="116">
        <v>0</v>
      </c>
    </row>
    <row r="84" spans="1:9" ht="22.9" customHeight="1" x14ac:dyDescent="0.2">
      <c r="A84" s="104">
        <v>0</v>
      </c>
      <c r="B84" s="48" t="s">
        <v>101</v>
      </c>
      <c r="C84" s="113">
        <v>113</v>
      </c>
      <c r="D84" s="114" t="s">
        <v>25</v>
      </c>
      <c r="E84" s="115">
        <v>600</v>
      </c>
      <c r="F84" s="116">
        <f>F85</f>
        <v>23148.411</v>
      </c>
      <c r="G84" s="116">
        <f>G85</f>
        <v>0</v>
      </c>
      <c r="H84" s="116">
        <f>H85</f>
        <v>10992.594999999999</v>
      </c>
      <c r="I84" s="116">
        <f>I85</f>
        <v>0</v>
      </c>
    </row>
    <row r="85" spans="1:9" s="15" customFormat="1" ht="11.25" customHeight="1" x14ac:dyDescent="0.2">
      <c r="A85" s="104">
        <v>0</v>
      </c>
      <c r="B85" s="48" t="s">
        <v>102</v>
      </c>
      <c r="C85" s="113">
        <v>113</v>
      </c>
      <c r="D85" s="114" t="s">
        <v>25</v>
      </c>
      <c r="E85" s="115">
        <v>620</v>
      </c>
      <c r="F85" s="116">
        <v>23148.411</v>
      </c>
      <c r="G85" s="116"/>
      <c r="H85" s="116">
        <v>10992.594999999999</v>
      </c>
      <c r="I85" s="116"/>
    </row>
    <row r="86" spans="1:9" hidden="1" x14ac:dyDescent="0.2">
      <c r="A86" s="104"/>
      <c r="B86" s="48" t="s">
        <v>93</v>
      </c>
      <c r="C86" s="113">
        <v>113</v>
      </c>
      <c r="D86" s="114">
        <v>9000000000</v>
      </c>
      <c r="E86" s="115"/>
      <c r="F86" s="116">
        <f>F87</f>
        <v>0</v>
      </c>
      <c r="G86" s="116"/>
      <c r="H86" s="116">
        <f>H87</f>
        <v>0</v>
      </c>
      <c r="I86" s="116"/>
    </row>
    <row r="87" spans="1:9" hidden="1" x14ac:dyDescent="0.2">
      <c r="A87" s="104"/>
      <c r="B87" s="48" t="s">
        <v>98</v>
      </c>
      <c r="C87" s="113">
        <v>113</v>
      </c>
      <c r="D87" s="114">
        <v>9000020000</v>
      </c>
      <c r="E87" s="115"/>
      <c r="F87" s="116">
        <f>F88</f>
        <v>0</v>
      </c>
      <c r="G87" s="116"/>
      <c r="H87" s="116">
        <f>H88</f>
        <v>0</v>
      </c>
      <c r="I87" s="116"/>
    </row>
    <row r="88" spans="1:9" ht="25.5" hidden="1" x14ac:dyDescent="0.2">
      <c r="A88" s="104"/>
      <c r="B88" s="48" t="s">
        <v>137</v>
      </c>
      <c r="C88" s="113">
        <v>113</v>
      </c>
      <c r="D88" s="114">
        <v>9000022000</v>
      </c>
      <c r="E88" s="115"/>
      <c r="F88" s="116">
        <f>F89</f>
        <v>0</v>
      </c>
      <c r="G88" s="116"/>
      <c r="H88" s="116">
        <f>H89</f>
        <v>0</v>
      </c>
      <c r="I88" s="116"/>
    </row>
    <row r="89" spans="1:9" ht="25.5" hidden="1" x14ac:dyDescent="0.2">
      <c r="A89" s="104"/>
      <c r="B89" s="48" t="s">
        <v>74</v>
      </c>
      <c r="C89" s="113">
        <v>113</v>
      </c>
      <c r="D89" s="114">
        <v>9000022000</v>
      </c>
      <c r="E89" s="115">
        <v>200</v>
      </c>
      <c r="F89" s="116">
        <f>F90</f>
        <v>0</v>
      </c>
      <c r="G89" s="116"/>
      <c r="H89" s="116">
        <f>H90</f>
        <v>0</v>
      </c>
      <c r="I89" s="116"/>
    </row>
    <row r="90" spans="1:9" ht="25.5" hidden="1" x14ac:dyDescent="0.2">
      <c r="A90" s="104"/>
      <c r="B90" s="48" t="s">
        <v>75</v>
      </c>
      <c r="C90" s="113">
        <v>113</v>
      </c>
      <c r="D90" s="114">
        <v>9000022000</v>
      </c>
      <c r="E90" s="115">
        <v>240</v>
      </c>
      <c r="F90" s="116"/>
      <c r="G90" s="116"/>
      <c r="H90" s="116"/>
      <c r="I90" s="116"/>
    </row>
    <row r="91" spans="1:9" x14ac:dyDescent="0.2">
      <c r="A91" s="104">
        <v>0</v>
      </c>
      <c r="B91" s="110" t="s">
        <v>104</v>
      </c>
      <c r="C91" s="111">
        <v>409</v>
      </c>
      <c r="D91" s="112">
        <v>0</v>
      </c>
      <c r="E91" s="145">
        <v>0</v>
      </c>
      <c r="F91" s="37">
        <f>F92</f>
        <v>56502.345000000001</v>
      </c>
      <c r="G91" s="37">
        <v>0</v>
      </c>
      <c r="H91" s="37">
        <f>H92</f>
        <v>881.25400000000002</v>
      </c>
      <c r="I91" s="37">
        <v>0</v>
      </c>
    </row>
    <row r="92" spans="1:9" ht="51" x14ac:dyDescent="0.2">
      <c r="A92" s="104">
        <v>0</v>
      </c>
      <c r="B92" s="48" t="s">
        <v>267</v>
      </c>
      <c r="C92" s="113">
        <v>409</v>
      </c>
      <c r="D92" s="114" t="s">
        <v>28</v>
      </c>
      <c r="E92" s="115">
        <v>0</v>
      </c>
      <c r="F92" s="116">
        <f>F99</f>
        <v>56502.345000000001</v>
      </c>
      <c r="G92" s="116">
        <v>0</v>
      </c>
      <c r="H92" s="116">
        <f>H99</f>
        <v>881.25400000000002</v>
      </c>
      <c r="I92" s="116">
        <v>0</v>
      </c>
    </row>
    <row r="93" spans="1:9" ht="51" hidden="1" x14ac:dyDescent="0.2">
      <c r="A93" s="104">
        <v>0</v>
      </c>
      <c r="B93" s="48" t="s">
        <v>105</v>
      </c>
      <c r="C93" s="113">
        <v>409</v>
      </c>
      <c r="D93" s="114" t="s">
        <v>28</v>
      </c>
      <c r="E93" s="115">
        <v>0</v>
      </c>
      <c r="F93" s="116">
        <v>0</v>
      </c>
      <c r="G93" s="116">
        <v>0</v>
      </c>
      <c r="H93" s="116">
        <v>0</v>
      </c>
      <c r="I93" s="116">
        <v>0</v>
      </c>
    </row>
    <row r="94" spans="1:9" ht="51" hidden="1" x14ac:dyDescent="0.2">
      <c r="A94" s="104">
        <v>0</v>
      </c>
      <c r="B94" s="48" t="s">
        <v>105</v>
      </c>
      <c r="C94" s="113">
        <v>409</v>
      </c>
      <c r="D94" s="114" t="s">
        <v>28</v>
      </c>
      <c r="E94" s="115">
        <v>0</v>
      </c>
      <c r="F94" s="116">
        <v>0</v>
      </c>
      <c r="G94" s="116">
        <v>0</v>
      </c>
      <c r="H94" s="116">
        <v>0</v>
      </c>
      <c r="I94" s="116">
        <v>0</v>
      </c>
    </row>
    <row r="95" spans="1:9" hidden="1" x14ac:dyDescent="0.2">
      <c r="A95" s="104">
        <v>0</v>
      </c>
      <c r="B95" s="48" t="s">
        <v>98</v>
      </c>
      <c r="C95" s="113">
        <v>409</v>
      </c>
      <c r="D95" s="114" t="s">
        <v>29</v>
      </c>
      <c r="E95" s="115">
        <v>0</v>
      </c>
      <c r="F95" s="116">
        <v>0</v>
      </c>
      <c r="G95" s="116">
        <v>0</v>
      </c>
      <c r="H95" s="116">
        <v>0</v>
      </c>
      <c r="I95" s="116">
        <v>0</v>
      </c>
    </row>
    <row r="96" spans="1:9" hidden="1" x14ac:dyDescent="0.2">
      <c r="A96" s="104">
        <v>0</v>
      </c>
      <c r="B96" s="48" t="s">
        <v>98</v>
      </c>
      <c r="C96" s="113">
        <v>409</v>
      </c>
      <c r="D96" s="114" t="s">
        <v>29</v>
      </c>
      <c r="E96" s="115">
        <v>0</v>
      </c>
      <c r="F96" s="116">
        <v>0</v>
      </c>
      <c r="G96" s="116">
        <v>0</v>
      </c>
      <c r="H96" s="116">
        <v>0</v>
      </c>
      <c r="I96" s="116">
        <v>0</v>
      </c>
    </row>
    <row r="97" spans="1:9" hidden="1" x14ac:dyDescent="0.2">
      <c r="A97" s="104">
        <v>0</v>
      </c>
      <c r="B97" s="48" t="s">
        <v>98</v>
      </c>
      <c r="C97" s="113">
        <v>409</v>
      </c>
      <c r="D97" s="114" t="s">
        <v>29</v>
      </c>
      <c r="E97" s="115">
        <v>0</v>
      </c>
      <c r="F97" s="116">
        <v>0</v>
      </c>
      <c r="G97" s="116">
        <v>0</v>
      </c>
      <c r="H97" s="116">
        <v>0</v>
      </c>
      <c r="I97" s="116">
        <v>0</v>
      </c>
    </row>
    <row r="98" spans="1:9" hidden="1" x14ac:dyDescent="0.2">
      <c r="A98" s="104">
        <v>0</v>
      </c>
      <c r="B98" s="48" t="s">
        <v>98</v>
      </c>
      <c r="C98" s="113">
        <v>409</v>
      </c>
      <c r="D98" s="114" t="s">
        <v>29</v>
      </c>
      <c r="E98" s="115">
        <v>0</v>
      </c>
      <c r="F98" s="116">
        <v>0</v>
      </c>
      <c r="G98" s="116">
        <v>0</v>
      </c>
      <c r="H98" s="116">
        <v>0</v>
      </c>
      <c r="I98" s="116">
        <v>0</v>
      </c>
    </row>
    <row r="99" spans="1:9" ht="30.75" customHeight="1" x14ac:dyDescent="0.2">
      <c r="A99" s="104">
        <v>0</v>
      </c>
      <c r="B99" s="48" t="s">
        <v>74</v>
      </c>
      <c r="C99" s="113">
        <v>409</v>
      </c>
      <c r="D99" s="114" t="s">
        <v>28</v>
      </c>
      <c r="E99" s="115">
        <v>200</v>
      </c>
      <c r="F99" s="116">
        <f>F100</f>
        <v>56502.345000000001</v>
      </c>
      <c r="G99" s="116">
        <v>0</v>
      </c>
      <c r="H99" s="116">
        <f>H100</f>
        <v>881.25400000000002</v>
      </c>
      <c r="I99" s="116">
        <v>0</v>
      </c>
    </row>
    <row r="100" spans="1:9" ht="27.4" customHeight="1" x14ac:dyDescent="0.2">
      <c r="A100" s="104">
        <v>0</v>
      </c>
      <c r="B100" s="48" t="s">
        <v>75</v>
      </c>
      <c r="C100" s="113">
        <v>409</v>
      </c>
      <c r="D100" s="114" t="s">
        <v>28</v>
      </c>
      <c r="E100" s="115">
        <v>240</v>
      </c>
      <c r="F100" s="116">
        <v>56502.345000000001</v>
      </c>
      <c r="G100" s="116">
        <v>0</v>
      </c>
      <c r="H100" s="116">
        <v>881.25400000000002</v>
      </c>
      <c r="I100" s="116">
        <v>0</v>
      </c>
    </row>
    <row r="101" spans="1:9" x14ac:dyDescent="0.2">
      <c r="A101" s="104">
        <v>0</v>
      </c>
      <c r="B101" s="110" t="s">
        <v>106</v>
      </c>
      <c r="C101" s="111">
        <v>412</v>
      </c>
      <c r="D101" s="112">
        <v>0</v>
      </c>
      <c r="E101" s="145">
        <v>0</v>
      </c>
      <c r="F101" s="37">
        <f>F102+F105</f>
        <v>492.88</v>
      </c>
      <c r="G101" s="37">
        <f>G102+G105</f>
        <v>0</v>
      </c>
      <c r="H101" s="37">
        <f>H102+H105</f>
        <v>223.01900000000001</v>
      </c>
      <c r="I101" s="37">
        <f>I102+I105</f>
        <v>0</v>
      </c>
    </row>
    <row r="102" spans="1:9" s="10" customFormat="1" ht="38.25" x14ac:dyDescent="0.2">
      <c r="A102" s="104"/>
      <c r="B102" s="48" t="s">
        <v>268</v>
      </c>
      <c r="C102" s="113">
        <v>412</v>
      </c>
      <c r="D102" s="114">
        <v>1700000000</v>
      </c>
      <c r="E102" s="115"/>
      <c r="F102" s="116">
        <f>F103</f>
        <v>492.88</v>
      </c>
      <c r="G102" s="116"/>
      <c r="H102" s="116">
        <f>H103</f>
        <v>223.01900000000001</v>
      </c>
      <c r="I102" s="116"/>
    </row>
    <row r="103" spans="1:9" s="10" customFormat="1" ht="25.5" x14ac:dyDescent="0.2">
      <c r="A103" s="104"/>
      <c r="B103" s="48" t="s">
        <v>101</v>
      </c>
      <c r="C103" s="113">
        <v>412</v>
      </c>
      <c r="D103" s="114">
        <v>1700000000</v>
      </c>
      <c r="E103" s="115">
        <v>600</v>
      </c>
      <c r="F103" s="116">
        <f>F104</f>
        <v>492.88</v>
      </c>
      <c r="G103" s="116"/>
      <c r="H103" s="116">
        <f>H104</f>
        <v>223.01900000000001</v>
      </c>
      <c r="I103" s="116"/>
    </row>
    <row r="104" spans="1:9" s="10" customFormat="1" ht="38.25" x14ac:dyDescent="0.2">
      <c r="A104" s="104"/>
      <c r="B104" s="117" t="s">
        <v>262</v>
      </c>
      <c r="C104" s="118">
        <v>412</v>
      </c>
      <c r="D104" s="119">
        <v>1700000000</v>
      </c>
      <c r="E104" s="120">
        <v>630</v>
      </c>
      <c r="F104" s="116">
        <v>492.88</v>
      </c>
      <c r="G104" s="121"/>
      <c r="H104" s="116">
        <v>223.01900000000001</v>
      </c>
      <c r="I104" s="121"/>
    </row>
    <row r="105" spans="1:9" ht="1.5" hidden="1" customHeight="1" x14ac:dyDescent="0.2">
      <c r="A105" s="104"/>
      <c r="B105" s="117" t="s">
        <v>93</v>
      </c>
      <c r="C105" s="118">
        <v>412</v>
      </c>
      <c r="D105" s="119">
        <v>9000000000</v>
      </c>
      <c r="E105" s="120"/>
      <c r="F105" s="116">
        <f>F106</f>
        <v>0</v>
      </c>
      <c r="G105" s="116">
        <f>G106</f>
        <v>0</v>
      </c>
      <c r="H105" s="116">
        <f>H106</f>
        <v>0</v>
      </c>
      <c r="I105" s="116">
        <f>I106</f>
        <v>0</v>
      </c>
    </row>
    <row r="106" spans="1:9" ht="25.5" hidden="1" x14ac:dyDescent="0.2">
      <c r="A106" s="104"/>
      <c r="B106" s="117" t="s">
        <v>251</v>
      </c>
      <c r="C106" s="118">
        <v>412</v>
      </c>
      <c r="D106" s="119">
        <v>9040000000</v>
      </c>
      <c r="E106" s="120"/>
      <c r="F106" s="116">
        <f t="shared" ref="F106:I107" si="0">F107</f>
        <v>0</v>
      </c>
      <c r="G106" s="116">
        <f t="shared" si="0"/>
        <v>0</v>
      </c>
      <c r="H106" s="116">
        <f t="shared" si="0"/>
        <v>0</v>
      </c>
      <c r="I106" s="116">
        <f t="shared" si="0"/>
        <v>0</v>
      </c>
    </row>
    <row r="107" spans="1:9" ht="25.5" hidden="1" x14ac:dyDescent="0.2">
      <c r="A107" s="104"/>
      <c r="B107" s="117" t="s">
        <v>74</v>
      </c>
      <c r="C107" s="118">
        <v>412</v>
      </c>
      <c r="D107" s="119">
        <v>9040000000</v>
      </c>
      <c r="E107" s="120">
        <v>200</v>
      </c>
      <c r="F107" s="116">
        <f t="shared" si="0"/>
        <v>0</v>
      </c>
      <c r="G107" s="116">
        <f t="shared" si="0"/>
        <v>0</v>
      </c>
      <c r="H107" s="116">
        <f t="shared" si="0"/>
        <v>0</v>
      </c>
      <c r="I107" s="116">
        <f t="shared" si="0"/>
        <v>0</v>
      </c>
    </row>
    <row r="108" spans="1:9" ht="25.5" hidden="1" x14ac:dyDescent="0.2">
      <c r="A108" s="104"/>
      <c r="B108" s="117" t="s">
        <v>75</v>
      </c>
      <c r="C108" s="118">
        <v>412</v>
      </c>
      <c r="D108" s="119">
        <v>9040000000</v>
      </c>
      <c r="E108" s="120">
        <v>240</v>
      </c>
      <c r="F108" s="116">
        <v>0</v>
      </c>
      <c r="G108" s="116">
        <v>0</v>
      </c>
      <c r="H108" s="116">
        <v>0</v>
      </c>
      <c r="I108" s="116">
        <v>0</v>
      </c>
    </row>
    <row r="109" spans="1:9" x14ac:dyDescent="0.2">
      <c r="A109" s="104">
        <v>0</v>
      </c>
      <c r="B109" s="110" t="s">
        <v>109</v>
      </c>
      <c r="C109" s="111">
        <v>501</v>
      </c>
      <c r="D109" s="112">
        <v>0</v>
      </c>
      <c r="E109" s="145">
        <v>0</v>
      </c>
      <c r="F109" s="37">
        <f>F110</f>
        <v>105</v>
      </c>
      <c r="G109" s="37">
        <f>G110</f>
        <v>0</v>
      </c>
      <c r="H109" s="37">
        <f>H110</f>
        <v>45.768999999999998</v>
      </c>
      <c r="I109" s="37">
        <f>I110</f>
        <v>0</v>
      </c>
    </row>
    <row r="110" spans="1:9" ht="25.5" x14ac:dyDescent="0.2">
      <c r="A110" s="104">
        <v>0</v>
      </c>
      <c r="B110" s="48" t="s">
        <v>229</v>
      </c>
      <c r="C110" s="113">
        <v>501</v>
      </c>
      <c r="D110" s="114" t="s">
        <v>23</v>
      </c>
      <c r="E110" s="115">
        <v>0</v>
      </c>
      <c r="F110" s="116">
        <f>F114</f>
        <v>105</v>
      </c>
      <c r="G110" s="116">
        <v>0</v>
      </c>
      <c r="H110" s="116">
        <f>H114</f>
        <v>45.768999999999998</v>
      </c>
      <c r="I110" s="116">
        <v>0</v>
      </c>
    </row>
    <row r="111" spans="1:9" hidden="1" x14ac:dyDescent="0.2">
      <c r="A111" s="104">
        <v>0</v>
      </c>
      <c r="B111" s="48" t="s">
        <v>93</v>
      </c>
      <c r="C111" s="113">
        <v>501</v>
      </c>
      <c r="D111" s="114" t="s">
        <v>20</v>
      </c>
      <c r="E111" s="115">
        <v>0</v>
      </c>
      <c r="F111" s="116">
        <v>0</v>
      </c>
      <c r="G111" s="116">
        <v>0</v>
      </c>
      <c r="H111" s="116">
        <v>0</v>
      </c>
      <c r="I111" s="116">
        <v>0</v>
      </c>
    </row>
    <row r="112" spans="1:9" hidden="1" x14ac:dyDescent="0.2">
      <c r="A112" s="104">
        <v>0</v>
      </c>
      <c r="B112" s="48" t="s">
        <v>93</v>
      </c>
      <c r="C112" s="113">
        <v>501</v>
      </c>
      <c r="D112" s="114" t="s">
        <v>20</v>
      </c>
      <c r="E112" s="115">
        <v>0</v>
      </c>
      <c r="F112" s="116">
        <v>0</v>
      </c>
      <c r="G112" s="116">
        <v>0</v>
      </c>
      <c r="H112" s="116">
        <v>0</v>
      </c>
      <c r="I112" s="116">
        <v>0</v>
      </c>
    </row>
    <row r="113" spans="1:9" ht="25.5" hidden="1" x14ac:dyDescent="0.2">
      <c r="A113" s="104">
        <v>0</v>
      </c>
      <c r="B113" s="48" t="s">
        <v>110</v>
      </c>
      <c r="C113" s="113">
        <v>501</v>
      </c>
      <c r="D113" s="114" t="s">
        <v>20</v>
      </c>
      <c r="E113" s="115">
        <v>0</v>
      </c>
      <c r="F113" s="116">
        <v>0</v>
      </c>
      <c r="G113" s="116">
        <v>0</v>
      </c>
      <c r="H113" s="116">
        <v>0</v>
      </c>
      <c r="I113" s="116">
        <v>0</v>
      </c>
    </row>
    <row r="114" spans="1:9" ht="28.5" customHeight="1" x14ac:dyDescent="0.2">
      <c r="A114" s="104">
        <v>0</v>
      </c>
      <c r="B114" s="48" t="s">
        <v>74</v>
      </c>
      <c r="C114" s="113">
        <v>501</v>
      </c>
      <c r="D114" s="114" t="s">
        <v>23</v>
      </c>
      <c r="E114" s="115">
        <v>200</v>
      </c>
      <c r="F114" s="116">
        <f>F115</f>
        <v>105</v>
      </c>
      <c r="G114" s="116">
        <v>0</v>
      </c>
      <c r="H114" s="116">
        <f>H115</f>
        <v>45.768999999999998</v>
      </c>
      <c r="I114" s="116">
        <v>0</v>
      </c>
    </row>
    <row r="115" spans="1:9" ht="25.5" x14ac:dyDescent="0.2">
      <c r="A115" s="104">
        <v>0</v>
      </c>
      <c r="B115" s="48" t="s">
        <v>75</v>
      </c>
      <c r="C115" s="113">
        <v>501</v>
      </c>
      <c r="D115" s="114" t="s">
        <v>23</v>
      </c>
      <c r="E115" s="115">
        <v>240</v>
      </c>
      <c r="F115" s="116">
        <v>105</v>
      </c>
      <c r="G115" s="116">
        <v>0</v>
      </c>
      <c r="H115" s="116">
        <v>45.768999999999998</v>
      </c>
      <c r="I115" s="116">
        <v>0</v>
      </c>
    </row>
    <row r="116" spans="1:9" hidden="1" x14ac:dyDescent="0.2">
      <c r="A116" s="104"/>
      <c r="B116" s="110" t="s">
        <v>168</v>
      </c>
      <c r="C116" s="111">
        <v>503</v>
      </c>
      <c r="D116" s="112"/>
      <c r="E116" s="145"/>
      <c r="F116" s="37">
        <f>F117</f>
        <v>0</v>
      </c>
      <c r="G116" s="37">
        <f>G117</f>
        <v>0</v>
      </c>
      <c r="H116" s="37">
        <f>H117</f>
        <v>0</v>
      </c>
      <c r="I116" s="37">
        <f>I117</f>
        <v>0</v>
      </c>
    </row>
    <row r="117" spans="1:9" ht="38.25" hidden="1" x14ac:dyDescent="0.2">
      <c r="A117" s="104"/>
      <c r="B117" s="48" t="s">
        <v>167</v>
      </c>
      <c r="C117" s="113">
        <v>503</v>
      </c>
      <c r="D117" s="114">
        <v>4000000000</v>
      </c>
      <c r="E117" s="115"/>
      <c r="F117" s="116">
        <f>F126+F118+F122</f>
        <v>0</v>
      </c>
      <c r="G117" s="116">
        <f>G126+G118+G122</f>
        <v>0</v>
      </c>
      <c r="H117" s="116">
        <f>H126+H118+H122</f>
        <v>0</v>
      </c>
      <c r="I117" s="116">
        <f>I126+I118+I122</f>
        <v>0</v>
      </c>
    </row>
    <row r="118" spans="1:9" ht="63.75" hidden="1" x14ac:dyDescent="0.2">
      <c r="A118" s="104"/>
      <c r="B118" s="48" t="s">
        <v>122</v>
      </c>
      <c r="C118" s="113">
        <v>503</v>
      </c>
      <c r="D118" s="114" t="s">
        <v>169</v>
      </c>
      <c r="E118" s="115"/>
      <c r="F118" s="116">
        <f t="shared" ref="F118:I120" si="1">F119</f>
        <v>0</v>
      </c>
      <c r="G118" s="116">
        <f t="shared" si="1"/>
        <v>0</v>
      </c>
      <c r="H118" s="116">
        <f t="shared" si="1"/>
        <v>0</v>
      </c>
      <c r="I118" s="116">
        <f t="shared" si="1"/>
        <v>0</v>
      </c>
    </row>
    <row r="119" spans="1:9" ht="51" hidden="1" x14ac:dyDescent="0.2">
      <c r="A119" s="104"/>
      <c r="B119" s="48" t="s">
        <v>166</v>
      </c>
      <c r="C119" s="113">
        <v>503</v>
      </c>
      <c r="D119" s="114" t="s">
        <v>170</v>
      </c>
      <c r="E119" s="115"/>
      <c r="F119" s="116">
        <f t="shared" si="1"/>
        <v>0</v>
      </c>
      <c r="G119" s="116">
        <f t="shared" si="1"/>
        <v>0</v>
      </c>
      <c r="H119" s="116">
        <f t="shared" si="1"/>
        <v>0</v>
      </c>
      <c r="I119" s="116">
        <f t="shared" si="1"/>
        <v>0</v>
      </c>
    </row>
    <row r="120" spans="1:9" ht="25.5" hidden="1" x14ac:dyDescent="0.2">
      <c r="A120" s="104"/>
      <c r="B120" s="48" t="s">
        <v>74</v>
      </c>
      <c r="C120" s="113">
        <v>503</v>
      </c>
      <c r="D120" s="114" t="s">
        <v>170</v>
      </c>
      <c r="E120" s="115">
        <v>200</v>
      </c>
      <c r="F120" s="116">
        <f t="shared" si="1"/>
        <v>0</v>
      </c>
      <c r="G120" s="116">
        <f t="shared" si="1"/>
        <v>0</v>
      </c>
      <c r="H120" s="116">
        <f t="shared" si="1"/>
        <v>0</v>
      </c>
      <c r="I120" s="116">
        <f t="shared" si="1"/>
        <v>0</v>
      </c>
    </row>
    <row r="121" spans="1:9" ht="33.75" hidden="1" customHeight="1" x14ac:dyDescent="0.2">
      <c r="A121" s="104"/>
      <c r="B121" s="48" t="s">
        <v>75</v>
      </c>
      <c r="C121" s="113">
        <v>503</v>
      </c>
      <c r="D121" s="114" t="s">
        <v>170</v>
      </c>
      <c r="E121" s="115">
        <v>240</v>
      </c>
      <c r="F121" s="116"/>
      <c r="G121" s="116"/>
      <c r="H121" s="116"/>
      <c r="I121" s="116"/>
    </row>
    <row r="122" spans="1:9" ht="78" hidden="1" customHeight="1" x14ac:dyDescent="0.2">
      <c r="A122" s="104"/>
      <c r="B122" s="48" t="s">
        <v>178</v>
      </c>
      <c r="C122" s="113">
        <v>503</v>
      </c>
      <c r="D122" s="114" t="s">
        <v>200</v>
      </c>
      <c r="E122" s="115"/>
      <c r="F122" s="116">
        <f>F123</f>
        <v>0</v>
      </c>
      <c r="G122" s="116"/>
      <c r="H122" s="116">
        <f>H123</f>
        <v>0</v>
      </c>
      <c r="I122" s="116"/>
    </row>
    <row r="123" spans="1:9" ht="82.15" hidden="1" customHeight="1" x14ac:dyDescent="0.2">
      <c r="A123" s="104"/>
      <c r="B123" s="48" t="s">
        <v>202</v>
      </c>
      <c r="C123" s="113">
        <v>503</v>
      </c>
      <c r="D123" s="114" t="s">
        <v>201</v>
      </c>
      <c r="E123" s="115"/>
      <c r="F123" s="116">
        <f>F124</f>
        <v>0</v>
      </c>
      <c r="G123" s="116"/>
      <c r="H123" s="116">
        <f>H124</f>
        <v>0</v>
      </c>
      <c r="I123" s="116"/>
    </row>
    <row r="124" spans="1:9" ht="0.75" hidden="1" customHeight="1" x14ac:dyDescent="0.2">
      <c r="A124" s="104"/>
      <c r="B124" s="110" t="s">
        <v>193</v>
      </c>
      <c r="C124" s="111">
        <v>502</v>
      </c>
      <c r="D124" s="112"/>
      <c r="E124" s="145"/>
      <c r="F124" s="37">
        <f>F125</f>
        <v>0</v>
      </c>
      <c r="G124" s="37">
        <f>G125</f>
        <v>0</v>
      </c>
      <c r="H124" s="37">
        <f>H125</f>
        <v>0</v>
      </c>
      <c r="I124" s="37">
        <f>I125</f>
        <v>0</v>
      </c>
    </row>
    <row r="125" spans="1:9" ht="40.5" hidden="1" customHeight="1" x14ac:dyDescent="0.2">
      <c r="A125" s="104"/>
      <c r="B125" s="48" t="s">
        <v>239</v>
      </c>
      <c r="C125" s="113">
        <v>502</v>
      </c>
      <c r="D125" s="114">
        <v>4400000000</v>
      </c>
      <c r="E125" s="115"/>
      <c r="F125" s="116">
        <f>F126</f>
        <v>0</v>
      </c>
      <c r="G125" s="116">
        <f>G126</f>
        <v>0</v>
      </c>
      <c r="H125" s="116">
        <f>H126</f>
        <v>0</v>
      </c>
      <c r="I125" s="116">
        <f>I126</f>
        <v>0</v>
      </c>
    </row>
    <row r="126" spans="1:9" hidden="1" x14ac:dyDescent="0.2">
      <c r="A126" s="104"/>
      <c r="B126" s="48" t="s">
        <v>76</v>
      </c>
      <c r="C126" s="113">
        <v>502</v>
      </c>
      <c r="D126" s="114">
        <v>4400000000</v>
      </c>
      <c r="E126" s="115">
        <v>800</v>
      </c>
      <c r="F126" s="116"/>
      <c r="G126" s="116">
        <f>G127</f>
        <v>0</v>
      </c>
      <c r="H126" s="116"/>
      <c r="I126" s="116">
        <f>I127</f>
        <v>0</v>
      </c>
    </row>
    <row r="127" spans="1:9" ht="38.25" hidden="1" x14ac:dyDescent="0.2">
      <c r="A127" s="104"/>
      <c r="B127" s="48" t="s">
        <v>141</v>
      </c>
      <c r="C127" s="113">
        <v>502</v>
      </c>
      <c r="D127" s="114">
        <v>4400000000</v>
      </c>
      <c r="E127" s="115">
        <v>810</v>
      </c>
      <c r="F127" s="116"/>
      <c r="G127" s="116"/>
      <c r="H127" s="116"/>
      <c r="I127" s="116"/>
    </row>
    <row r="128" spans="1:9" s="10" customFormat="1" ht="12" customHeight="1" x14ac:dyDescent="0.2">
      <c r="A128" s="104"/>
      <c r="B128" s="110" t="s">
        <v>168</v>
      </c>
      <c r="C128" s="111">
        <v>503</v>
      </c>
      <c r="D128" s="112"/>
      <c r="E128" s="145"/>
      <c r="F128" s="37">
        <f>F129</f>
        <v>12914.210999999999</v>
      </c>
      <c r="G128" s="37">
        <f>G129</f>
        <v>12240.475</v>
      </c>
      <c r="H128" s="37">
        <f>H129</f>
        <v>0</v>
      </c>
      <c r="I128" s="37">
        <f>I129</f>
        <v>0</v>
      </c>
    </row>
    <row r="129" spans="1:9" s="10" customFormat="1" ht="38.25" hidden="1" x14ac:dyDescent="0.2">
      <c r="A129" s="104"/>
      <c r="B129" s="48" t="s">
        <v>222</v>
      </c>
      <c r="C129" s="113">
        <v>503</v>
      </c>
      <c r="D129" s="114">
        <v>900000000</v>
      </c>
      <c r="E129" s="115"/>
      <c r="F129" s="116">
        <f>F130+F138</f>
        <v>12914.210999999999</v>
      </c>
      <c r="G129" s="116">
        <f>G130+G138</f>
        <v>12240.475</v>
      </c>
      <c r="H129" s="116">
        <f>H130+H138</f>
        <v>0</v>
      </c>
      <c r="I129" s="116">
        <f>I130+I138</f>
        <v>0</v>
      </c>
    </row>
    <row r="130" spans="1:9" s="10" customFormat="1" ht="51" hidden="1" x14ac:dyDescent="0.2">
      <c r="A130" s="104"/>
      <c r="B130" s="48" t="s">
        <v>165</v>
      </c>
      <c r="C130" s="113">
        <v>503</v>
      </c>
      <c r="D130" s="114" t="s">
        <v>38</v>
      </c>
      <c r="E130" s="115"/>
      <c r="F130" s="116">
        <f>F131+F135</f>
        <v>12914.210999999999</v>
      </c>
      <c r="G130" s="116">
        <f>G131+G135</f>
        <v>12240.475</v>
      </c>
      <c r="H130" s="116">
        <f>H131+H135</f>
        <v>0</v>
      </c>
      <c r="I130" s="116">
        <f>I131+I135</f>
        <v>0</v>
      </c>
    </row>
    <row r="131" spans="1:9" s="10" customFormat="1" ht="25.5" hidden="1" x14ac:dyDescent="0.2">
      <c r="A131" s="104"/>
      <c r="B131" s="48" t="s">
        <v>177</v>
      </c>
      <c r="C131" s="113">
        <v>503</v>
      </c>
      <c r="D131" s="114" t="s">
        <v>176</v>
      </c>
      <c r="E131" s="115"/>
      <c r="F131" s="116">
        <f>F132</f>
        <v>0</v>
      </c>
      <c r="G131" s="116">
        <f t="shared" ref="G131:I132" si="2">G132</f>
        <v>0</v>
      </c>
      <c r="H131" s="116">
        <f>H132</f>
        <v>0</v>
      </c>
      <c r="I131" s="116">
        <f t="shared" si="2"/>
        <v>0</v>
      </c>
    </row>
    <row r="132" spans="1:9" s="10" customFormat="1" ht="25.5" hidden="1" x14ac:dyDescent="0.2">
      <c r="A132" s="104"/>
      <c r="B132" s="48" t="s">
        <v>74</v>
      </c>
      <c r="C132" s="113">
        <v>503</v>
      </c>
      <c r="D132" s="114" t="s">
        <v>176</v>
      </c>
      <c r="E132" s="115">
        <v>200</v>
      </c>
      <c r="F132" s="116">
        <f>F133</f>
        <v>0</v>
      </c>
      <c r="G132" s="116">
        <f t="shared" si="2"/>
        <v>0</v>
      </c>
      <c r="H132" s="116">
        <f>H133</f>
        <v>0</v>
      </c>
      <c r="I132" s="116">
        <f t="shared" si="2"/>
        <v>0</v>
      </c>
    </row>
    <row r="133" spans="1:9" s="10" customFormat="1" ht="25.5" hidden="1" x14ac:dyDescent="0.2">
      <c r="A133" s="104"/>
      <c r="B133" s="48" t="s">
        <v>75</v>
      </c>
      <c r="C133" s="113">
        <v>503</v>
      </c>
      <c r="D133" s="114" t="s">
        <v>176</v>
      </c>
      <c r="E133" s="115">
        <v>240</v>
      </c>
      <c r="F133" s="116"/>
      <c r="G133" s="116"/>
      <c r="H133" s="116"/>
      <c r="I133" s="116"/>
    </row>
    <row r="134" spans="1:9" s="10" customFormat="1" ht="38.25" x14ac:dyDescent="0.2">
      <c r="A134" s="104"/>
      <c r="B134" s="48" t="s">
        <v>255</v>
      </c>
      <c r="C134" s="113">
        <v>503</v>
      </c>
      <c r="D134" s="114">
        <v>4000000000</v>
      </c>
      <c r="E134" s="115"/>
      <c r="F134" s="116">
        <f>F135</f>
        <v>12914.210999999999</v>
      </c>
      <c r="G134" s="116">
        <f>G135</f>
        <v>12240.475</v>
      </c>
      <c r="H134" s="116">
        <f>H135</f>
        <v>0</v>
      </c>
      <c r="I134" s="116">
        <f>I135</f>
        <v>0</v>
      </c>
    </row>
    <row r="135" spans="1:9" s="10" customFormat="1" hidden="1" x14ac:dyDescent="0.2">
      <c r="A135" s="104"/>
      <c r="B135" s="48" t="s">
        <v>213</v>
      </c>
      <c r="C135" s="113">
        <v>503</v>
      </c>
      <c r="D135" s="114">
        <v>4000000000</v>
      </c>
      <c r="E135" s="115"/>
      <c r="F135" s="116">
        <f t="shared" ref="F135:I136" si="3">F136</f>
        <v>12914.210999999999</v>
      </c>
      <c r="G135" s="116">
        <f t="shared" si="3"/>
        <v>12240.475</v>
      </c>
      <c r="H135" s="116">
        <f t="shared" si="3"/>
        <v>0</v>
      </c>
      <c r="I135" s="116">
        <f t="shared" si="3"/>
        <v>0</v>
      </c>
    </row>
    <row r="136" spans="1:9" s="10" customFormat="1" ht="25.5" x14ac:dyDescent="0.2">
      <c r="A136" s="104"/>
      <c r="B136" s="48" t="s">
        <v>74</v>
      </c>
      <c r="C136" s="113">
        <v>503</v>
      </c>
      <c r="D136" s="114">
        <v>4000000000</v>
      </c>
      <c r="E136" s="115">
        <v>200</v>
      </c>
      <c r="F136" s="116">
        <f t="shared" si="3"/>
        <v>12914.210999999999</v>
      </c>
      <c r="G136" s="116">
        <f t="shared" si="3"/>
        <v>12240.475</v>
      </c>
      <c r="H136" s="116">
        <f t="shared" si="3"/>
        <v>0</v>
      </c>
      <c r="I136" s="116">
        <f t="shared" si="3"/>
        <v>0</v>
      </c>
    </row>
    <row r="137" spans="1:9" s="10" customFormat="1" ht="25.5" x14ac:dyDescent="0.2">
      <c r="A137" s="104"/>
      <c r="B137" s="48" t="s">
        <v>75</v>
      </c>
      <c r="C137" s="113">
        <v>503</v>
      </c>
      <c r="D137" s="114">
        <v>4000000000</v>
      </c>
      <c r="E137" s="115">
        <v>240</v>
      </c>
      <c r="F137" s="116">
        <v>12914.210999999999</v>
      </c>
      <c r="G137" s="116">
        <v>12240.475</v>
      </c>
      <c r="H137" s="116"/>
      <c r="I137" s="116"/>
    </row>
    <row r="138" spans="1:9" s="10" customFormat="1" ht="0.75" hidden="1" customHeight="1" x14ac:dyDescent="0.2">
      <c r="A138" s="104"/>
      <c r="B138" s="48" t="s">
        <v>107</v>
      </c>
      <c r="C138" s="113">
        <v>503</v>
      </c>
      <c r="D138" s="114" t="s">
        <v>208</v>
      </c>
      <c r="E138" s="115"/>
      <c r="F138" s="116">
        <f>F139</f>
        <v>0</v>
      </c>
      <c r="G138" s="116"/>
      <c r="H138" s="116">
        <f>H139</f>
        <v>0</v>
      </c>
      <c r="I138" s="116"/>
    </row>
    <row r="139" spans="1:9" s="10" customFormat="1" ht="51" hidden="1" x14ac:dyDescent="0.2">
      <c r="A139" s="104"/>
      <c r="B139" s="48" t="s">
        <v>226</v>
      </c>
      <c r="C139" s="113">
        <v>503</v>
      </c>
      <c r="D139" s="114" t="s">
        <v>225</v>
      </c>
      <c r="E139" s="115"/>
      <c r="F139" s="116">
        <f>F140</f>
        <v>0</v>
      </c>
      <c r="G139" s="116"/>
      <c r="H139" s="116">
        <f>H140</f>
        <v>0</v>
      </c>
      <c r="I139" s="116"/>
    </row>
    <row r="140" spans="1:9" s="10" customFormat="1" ht="25.5" hidden="1" x14ac:dyDescent="0.2">
      <c r="A140" s="104"/>
      <c r="B140" s="48" t="s">
        <v>74</v>
      </c>
      <c r="C140" s="113">
        <v>503</v>
      </c>
      <c r="D140" s="114" t="s">
        <v>225</v>
      </c>
      <c r="E140" s="115">
        <v>200</v>
      </c>
      <c r="F140" s="116">
        <f>F141</f>
        <v>0</v>
      </c>
      <c r="G140" s="116"/>
      <c r="H140" s="116">
        <f>H141</f>
        <v>0</v>
      </c>
      <c r="I140" s="116"/>
    </row>
    <row r="141" spans="1:9" s="10" customFormat="1" ht="25.5" hidden="1" x14ac:dyDescent="0.2">
      <c r="A141" s="104"/>
      <c r="B141" s="48" t="s">
        <v>75</v>
      </c>
      <c r="C141" s="113">
        <v>503</v>
      </c>
      <c r="D141" s="114" t="s">
        <v>225</v>
      </c>
      <c r="E141" s="115">
        <v>240</v>
      </c>
      <c r="F141" s="116"/>
      <c r="G141" s="116"/>
      <c r="H141" s="116"/>
      <c r="I141" s="116"/>
    </row>
    <row r="142" spans="1:9" s="10" customFormat="1" ht="1.5" hidden="1" customHeight="1" x14ac:dyDescent="0.2">
      <c r="A142" s="144"/>
      <c r="B142" s="110" t="s">
        <v>220</v>
      </c>
      <c r="C142" s="111">
        <v>602</v>
      </c>
      <c r="D142" s="112"/>
      <c r="E142" s="145"/>
      <c r="F142" s="37">
        <f>F143</f>
        <v>0</v>
      </c>
      <c r="G142" s="37">
        <f>G143</f>
        <v>0</v>
      </c>
      <c r="H142" s="37">
        <f>H143</f>
        <v>0</v>
      </c>
      <c r="I142" s="37">
        <f>I143</f>
        <v>0</v>
      </c>
    </row>
    <row r="143" spans="1:9" s="10" customFormat="1" hidden="1" x14ac:dyDescent="0.2">
      <c r="A143" s="104"/>
      <c r="B143" s="48" t="s">
        <v>93</v>
      </c>
      <c r="C143" s="113">
        <v>602</v>
      </c>
      <c r="D143" s="114">
        <v>9000000000</v>
      </c>
      <c r="E143" s="115"/>
      <c r="F143" s="116">
        <f>F144+F149</f>
        <v>0</v>
      </c>
      <c r="G143" s="116">
        <f>G144+G149</f>
        <v>0</v>
      </c>
      <c r="H143" s="116">
        <f>H144+H149</f>
        <v>0</v>
      </c>
      <c r="I143" s="116">
        <f>I144+I149</f>
        <v>0</v>
      </c>
    </row>
    <row r="144" spans="1:9" s="10" customFormat="1" ht="38.25" hidden="1" x14ac:dyDescent="0.2">
      <c r="A144" s="104"/>
      <c r="B144" s="48" t="s">
        <v>171</v>
      </c>
      <c r="C144" s="113">
        <v>602</v>
      </c>
      <c r="D144" s="114">
        <v>9000070000</v>
      </c>
      <c r="E144" s="115"/>
      <c r="F144" s="116">
        <f t="shared" ref="F144:I147" si="4">F145</f>
        <v>0</v>
      </c>
      <c r="G144" s="116">
        <f t="shared" si="4"/>
        <v>0</v>
      </c>
      <c r="H144" s="116">
        <f t="shared" si="4"/>
        <v>0</v>
      </c>
      <c r="I144" s="116">
        <f t="shared" si="4"/>
        <v>0</v>
      </c>
    </row>
    <row r="145" spans="1:9" s="10" customFormat="1" ht="25.5" hidden="1" x14ac:dyDescent="0.2">
      <c r="A145" s="104"/>
      <c r="B145" s="122" t="s">
        <v>216</v>
      </c>
      <c r="C145" s="113">
        <v>602</v>
      </c>
      <c r="D145" s="114">
        <v>9000076000</v>
      </c>
      <c r="E145" s="115"/>
      <c r="F145" s="116">
        <f t="shared" si="4"/>
        <v>0</v>
      </c>
      <c r="G145" s="116">
        <f t="shared" si="4"/>
        <v>0</v>
      </c>
      <c r="H145" s="116">
        <f t="shared" si="4"/>
        <v>0</v>
      </c>
      <c r="I145" s="116">
        <f t="shared" si="4"/>
        <v>0</v>
      </c>
    </row>
    <row r="146" spans="1:9" s="10" customFormat="1" ht="38.25" hidden="1" x14ac:dyDescent="0.2">
      <c r="A146" s="104"/>
      <c r="B146" s="122" t="s">
        <v>217</v>
      </c>
      <c r="C146" s="113">
        <v>602</v>
      </c>
      <c r="D146" s="114">
        <v>9000076230</v>
      </c>
      <c r="E146" s="115"/>
      <c r="F146" s="116">
        <f t="shared" si="4"/>
        <v>0</v>
      </c>
      <c r="G146" s="116">
        <f t="shared" si="4"/>
        <v>0</v>
      </c>
      <c r="H146" s="116">
        <f t="shared" si="4"/>
        <v>0</v>
      </c>
      <c r="I146" s="116">
        <f t="shared" si="4"/>
        <v>0</v>
      </c>
    </row>
    <row r="147" spans="1:9" s="10" customFormat="1" ht="25.5" hidden="1" x14ac:dyDescent="0.2">
      <c r="A147" s="104"/>
      <c r="B147" s="48" t="s">
        <v>74</v>
      </c>
      <c r="C147" s="113">
        <v>602</v>
      </c>
      <c r="D147" s="114">
        <v>9000076230</v>
      </c>
      <c r="E147" s="115">
        <v>200</v>
      </c>
      <c r="F147" s="116">
        <f t="shared" si="4"/>
        <v>0</v>
      </c>
      <c r="G147" s="116">
        <f t="shared" si="4"/>
        <v>0</v>
      </c>
      <c r="H147" s="116">
        <f t="shared" si="4"/>
        <v>0</v>
      </c>
      <c r="I147" s="116">
        <f t="shared" si="4"/>
        <v>0</v>
      </c>
    </row>
    <row r="148" spans="1:9" s="10" customFormat="1" ht="25.5" hidden="1" x14ac:dyDescent="0.2">
      <c r="A148" s="104"/>
      <c r="B148" s="48" t="s">
        <v>75</v>
      </c>
      <c r="C148" s="113">
        <v>602</v>
      </c>
      <c r="D148" s="114">
        <v>9000076230</v>
      </c>
      <c r="E148" s="115">
        <v>240</v>
      </c>
      <c r="F148" s="116"/>
      <c r="G148" s="116"/>
      <c r="H148" s="116"/>
      <c r="I148" s="116"/>
    </row>
    <row r="149" spans="1:9" s="10" customFormat="1" ht="76.5" hidden="1" x14ac:dyDescent="0.2">
      <c r="A149" s="104"/>
      <c r="B149" s="48" t="s">
        <v>107</v>
      </c>
      <c r="C149" s="113">
        <v>602</v>
      </c>
      <c r="D149" s="114" t="s">
        <v>30</v>
      </c>
      <c r="E149" s="115"/>
      <c r="F149" s="116">
        <f>F150</f>
        <v>0</v>
      </c>
      <c r="G149" s="116"/>
      <c r="H149" s="116">
        <f>H150</f>
        <v>0</v>
      </c>
      <c r="I149" s="116"/>
    </row>
    <row r="150" spans="1:9" s="10" customFormat="1" ht="25.5" hidden="1" x14ac:dyDescent="0.2">
      <c r="A150" s="104"/>
      <c r="B150" s="48" t="s">
        <v>218</v>
      </c>
      <c r="C150" s="113">
        <v>602</v>
      </c>
      <c r="D150" s="114" t="s">
        <v>219</v>
      </c>
      <c r="E150" s="115"/>
      <c r="F150" s="116">
        <f>F151</f>
        <v>0</v>
      </c>
      <c r="G150" s="116"/>
      <c r="H150" s="116">
        <f>H151</f>
        <v>0</v>
      </c>
      <c r="I150" s="116"/>
    </row>
    <row r="151" spans="1:9" s="10" customFormat="1" ht="25.5" hidden="1" x14ac:dyDescent="0.2">
      <c r="A151" s="104"/>
      <c r="B151" s="48" t="s">
        <v>74</v>
      </c>
      <c r="C151" s="113">
        <v>602</v>
      </c>
      <c r="D151" s="114" t="s">
        <v>219</v>
      </c>
      <c r="E151" s="115">
        <v>200</v>
      </c>
      <c r="F151" s="116">
        <f>F152</f>
        <v>0</v>
      </c>
      <c r="G151" s="116"/>
      <c r="H151" s="116">
        <f>H152</f>
        <v>0</v>
      </c>
      <c r="I151" s="116"/>
    </row>
    <row r="152" spans="1:9" s="10" customFormat="1" ht="25.5" hidden="1" x14ac:dyDescent="0.2">
      <c r="A152" s="104"/>
      <c r="B152" s="48" t="s">
        <v>75</v>
      </c>
      <c r="C152" s="113">
        <v>602</v>
      </c>
      <c r="D152" s="114" t="s">
        <v>219</v>
      </c>
      <c r="E152" s="115">
        <v>240</v>
      </c>
      <c r="F152" s="116"/>
      <c r="G152" s="116"/>
      <c r="H152" s="116"/>
      <c r="I152" s="116"/>
    </row>
    <row r="153" spans="1:9" s="10" customFormat="1" hidden="1" x14ac:dyDescent="0.2">
      <c r="A153" s="144"/>
      <c r="B153" s="110" t="s">
        <v>232</v>
      </c>
      <c r="C153" s="111">
        <v>605</v>
      </c>
      <c r="D153" s="112"/>
      <c r="E153" s="145"/>
      <c r="F153" s="37">
        <f t="shared" ref="F153:I154" si="5">F154</f>
        <v>0</v>
      </c>
      <c r="G153" s="37">
        <f t="shared" si="5"/>
        <v>0</v>
      </c>
      <c r="H153" s="37">
        <f t="shared" si="5"/>
        <v>0</v>
      </c>
      <c r="I153" s="37">
        <f t="shared" si="5"/>
        <v>0</v>
      </c>
    </row>
    <row r="154" spans="1:9" s="10" customFormat="1" hidden="1" x14ac:dyDescent="0.2">
      <c r="A154" s="104"/>
      <c r="B154" s="48" t="s">
        <v>93</v>
      </c>
      <c r="C154" s="113">
        <v>605</v>
      </c>
      <c r="D154" s="114">
        <v>9000000000</v>
      </c>
      <c r="E154" s="115"/>
      <c r="F154" s="116">
        <f t="shared" si="5"/>
        <v>0</v>
      </c>
      <c r="G154" s="116">
        <f t="shared" si="5"/>
        <v>0</v>
      </c>
      <c r="H154" s="116">
        <f t="shared" si="5"/>
        <v>0</v>
      </c>
      <c r="I154" s="116">
        <f t="shared" si="5"/>
        <v>0</v>
      </c>
    </row>
    <row r="155" spans="1:9" s="10" customFormat="1" ht="25.5" hidden="1" x14ac:dyDescent="0.2">
      <c r="A155" s="104"/>
      <c r="B155" s="123" t="s">
        <v>246</v>
      </c>
      <c r="C155" s="113">
        <v>605</v>
      </c>
      <c r="D155" s="114">
        <v>9060000000</v>
      </c>
      <c r="E155" s="115"/>
      <c r="F155" s="116">
        <f>F156</f>
        <v>0</v>
      </c>
      <c r="G155" s="116">
        <f t="shared" ref="G155:I156" si="6">G156</f>
        <v>0</v>
      </c>
      <c r="H155" s="116">
        <f>H156</f>
        <v>0</v>
      </c>
      <c r="I155" s="116">
        <f t="shared" si="6"/>
        <v>0</v>
      </c>
    </row>
    <row r="156" spans="1:9" s="10" customFormat="1" ht="25.5" hidden="1" x14ac:dyDescent="0.2">
      <c r="A156" s="104"/>
      <c r="B156" s="48" t="s">
        <v>231</v>
      </c>
      <c r="C156" s="113">
        <v>605</v>
      </c>
      <c r="D156" s="114">
        <v>9060000000</v>
      </c>
      <c r="E156" s="115">
        <v>200</v>
      </c>
      <c r="F156" s="116">
        <f>F157</f>
        <v>0</v>
      </c>
      <c r="G156" s="116">
        <f t="shared" si="6"/>
        <v>0</v>
      </c>
      <c r="H156" s="116">
        <f>H157</f>
        <v>0</v>
      </c>
      <c r="I156" s="116">
        <f t="shared" si="6"/>
        <v>0</v>
      </c>
    </row>
    <row r="157" spans="1:9" s="10" customFormat="1" ht="25.5" hidden="1" x14ac:dyDescent="0.2">
      <c r="A157" s="104"/>
      <c r="B157" s="48" t="s">
        <v>75</v>
      </c>
      <c r="C157" s="113">
        <v>605</v>
      </c>
      <c r="D157" s="114">
        <v>9060000000</v>
      </c>
      <c r="E157" s="115">
        <v>240</v>
      </c>
      <c r="F157" s="116">
        <v>0</v>
      </c>
      <c r="G157" s="116">
        <v>0</v>
      </c>
      <c r="H157" s="116">
        <v>0</v>
      </c>
      <c r="I157" s="116">
        <v>0</v>
      </c>
    </row>
    <row r="158" spans="1:9" s="10" customFormat="1" x14ac:dyDescent="0.2">
      <c r="A158" s="104"/>
      <c r="B158" s="110" t="s">
        <v>232</v>
      </c>
      <c r="C158" s="111">
        <v>605</v>
      </c>
      <c r="D158" s="112"/>
      <c r="E158" s="145"/>
      <c r="F158" s="37">
        <f t="shared" ref="F158:I159" si="7">F159</f>
        <v>550</v>
      </c>
      <c r="G158" s="37">
        <f t="shared" si="7"/>
        <v>0</v>
      </c>
      <c r="H158" s="37">
        <f t="shared" si="7"/>
        <v>0</v>
      </c>
      <c r="I158" s="37">
        <f t="shared" si="7"/>
        <v>0</v>
      </c>
    </row>
    <row r="159" spans="1:9" s="10" customFormat="1" ht="25.5" x14ac:dyDescent="0.2">
      <c r="A159" s="104"/>
      <c r="B159" s="48" t="s">
        <v>229</v>
      </c>
      <c r="C159" s="113">
        <v>605</v>
      </c>
      <c r="D159" s="114">
        <v>200000000</v>
      </c>
      <c r="E159" s="115"/>
      <c r="F159" s="116">
        <f t="shared" si="7"/>
        <v>550</v>
      </c>
      <c r="G159" s="116">
        <f t="shared" si="7"/>
        <v>0</v>
      </c>
      <c r="H159" s="116">
        <f t="shared" si="7"/>
        <v>0</v>
      </c>
      <c r="I159" s="116">
        <f t="shared" si="7"/>
        <v>0</v>
      </c>
    </row>
    <row r="160" spans="1:9" s="10" customFormat="1" ht="27.75" customHeight="1" x14ac:dyDescent="0.2">
      <c r="A160" s="104"/>
      <c r="B160" s="48" t="s">
        <v>74</v>
      </c>
      <c r="C160" s="113">
        <v>605</v>
      </c>
      <c r="D160" s="114">
        <v>200000000</v>
      </c>
      <c r="E160" s="115">
        <v>200</v>
      </c>
      <c r="F160" s="116">
        <f>F161</f>
        <v>550</v>
      </c>
      <c r="G160" s="116">
        <f t="shared" ref="G160:I160" si="8">G161</f>
        <v>0</v>
      </c>
      <c r="H160" s="116">
        <f>H161</f>
        <v>0</v>
      </c>
      <c r="I160" s="116">
        <f t="shared" si="8"/>
        <v>0</v>
      </c>
    </row>
    <row r="161" spans="1:9" s="10" customFormat="1" ht="25.5" x14ac:dyDescent="0.2">
      <c r="A161" s="104"/>
      <c r="B161" s="48" t="s">
        <v>75</v>
      </c>
      <c r="C161" s="113">
        <v>605</v>
      </c>
      <c r="D161" s="114">
        <v>200000000</v>
      </c>
      <c r="E161" s="115">
        <v>240</v>
      </c>
      <c r="F161" s="116">
        <v>550</v>
      </c>
      <c r="G161" s="116"/>
      <c r="H161" s="116"/>
      <c r="I161" s="116"/>
    </row>
    <row r="162" spans="1:9" x14ac:dyDescent="0.2">
      <c r="A162" s="104">
        <v>0</v>
      </c>
      <c r="B162" s="110" t="s">
        <v>162</v>
      </c>
      <c r="C162" s="111">
        <v>707</v>
      </c>
      <c r="D162" s="112">
        <v>0</v>
      </c>
      <c r="E162" s="145">
        <v>0</v>
      </c>
      <c r="F162" s="37">
        <f>F163</f>
        <v>2126.1869999999999</v>
      </c>
      <c r="G162" s="37">
        <f>G163</f>
        <v>194.8</v>
      </c>
      <c r="H162" s="37">
        <f>H163</f>
        <v>700.52300000000002</v>
      </c>
      <c r="I162" s="37">
        <f>I163</f>
        <v>0</v>
      </c>
    </row>
    <row r="163" spans="1:9" ht="26.25" customHeight="1" x14ac:dyDescent="0.2">
      <c r="A163" s="104">
        <v>0</v>
      </c>
      <c r="B163" s="48" t="s">
        <v>269</v>
      </c>
      <c r="C163" s="113">
        <v>707</v>
      </c>
      <c r="D163" s="114" t="s">
        <v>32</v>
      </c>
      <c r="E163" s="115">
        <v>0</v>
      </c>
      <c r="F163" s="116">
        <f>F169</f>
        <v>2126.1869999999999</v>
      </c>
      <c r="G163" s="116">
        <f>G169</f>
        <v>194.8</v>
      </c>
      <c r="H163" s="116">
        <f>H169</f>
        <v>700.52300000000002</v>
      </c>
      <c r="I163" s="116">
        <f>I169</f>
        <v>0</v>
      </c>
    </row>
    <row r="164" spans="1:9" ht="38.25" hidden="1" x14ac:dyDescent="0.2">
      <c r="A164" s="104">
        <v>0</v>
      </c>
      <c r="B164" s="48" t="s">
        <v>112</v>
      </c>
      <c r="C164" s="113">
        <v>707</v>
      </c>
      <c r="D164" s="114" t="s">
        <v>32</v>
      </c>
      <c r="E164" s="115">
        <v>0</v>
      </c>
      <c r="F164" s="116">
        <v>0</v>
      </c>
      <c r="G164" s="116">
        <v>1</v>
      </c>
      <c r="H164" s="116">
        <v>0</v>
      </c>
      <c r="I164" s="116">
        <v>1</v>
      </c>
    </row>
    <row r="165" spans="1:9" ht="38.25" hidden="1" x14ac:dyDescent="0.2">
      <c r="A165" s="104">
        <v>0</v>
      </c>
      <c r="B165" s="48" t="s">
        <v>100</v>
      </c>
      <c r="C165" s="113">
        <v>707</v>
      </c>
      <c r="D165" s="114" t="s">
        <v>33</v>
      </c>
      <c r="E165" s="115">
        <v>0</v>
      </c>
      <c r="F165" s="116">
        <v>0</v>
      </c>
      <c r="G165" s="116">
        <v>0</v>
      </c>
      <c r="H165" s="116">
        <v>0</v>
      </c>
      <c r="I165" s="116">
        <v>0</v>
      </c>
    </row>
    <row r="166" spans="1:9" ht="38.25" hidden="1" x14ac:dyDescent="0.2">
      <c r="A166" s="104">
        <v>0</v>
      </c>
      <c r="B166" s="48" t="s">
        <v>100</v>
      </c>
      <c r="C166" s="113">
        <v>707</v>
      </c>
      <c r="D166" s="114" t="s">
        <v>33</v>
      </c>
      <c r="E166" s="115">
        <v>0</v>
      </c>
      <c r="F166" s="116">
        <v>0</v>
      </c>
      <c r="G166" s="116">
        <v>0</v>
      </c>
      <c r="H166" s="116">
        <v>0</v>
      </c>
      <c r="I166" s="116">
        <v>0</v>
      </c>
    </row>
    <row r="167" spans="1:9" ht="38.25" hidden="1" x14ac:dyDescent="0.2">
      <c r="A167" s="104">
        <v>0</v>
      </c>
      <c r="B167" s="48" t="s">
        <v>100</v>
      </c>
      <c r="C167" s="113">
        <v>707</v>
      </c>
      <c r="D167" s="114" t="s">
        <v>33</v>
      </c>
      <c r="E167" s="115">
        <v>0</v>
      </c>
      <c r="F167" s="116">
        <v>0</v>
      </c>
      <c r="G167" s="116">
        <v>0</v>
      </c>
      <c r="H167" s="116">
        <v>0</v>
      </c>
      <c r="I167" s="116">
        <v>0</v>
      </c>
    </row>
    <row r="168" spans="1:9" ht="38.25" hidden="1" x14ac:dyDescent="0.2">
      <c r="A168" s="104">
        <v>0</v>
      </c>
      <c r="B168" s="48" t="s">
        <v>100</v>
      </c>
      <c r="C168" s="113">
        <v>707</v>
      </c>
      <c r="D168" s="114" t="s">
        <v>33</v>
      </c>
      <c r="E168" s="115">
        <v>0</v>
      </c>
      <c r="F168" s="116">
        <v>0</v>
      </c>
      <c r="G168" s="116">
        <v>0</v>
      </c>
      <c r="H168" s="116">
        <v>0</v>
      </c>
      <c r="I168" s="116">
        <v>0</v>
      </c>
    </row>
    <row r="169" spans="1:9" ht="25.5" x14ac:dyDescent="0.2">
      <c r="A169" s="104">
        <v>0</v>
      </c>
      <c r="B169" s="48" t="s">
        <v>101</v>
      </c>
      <c r="C169" s="113">
        <v>707</v>
      </c>
      <c r="D169" s="114" t="s">
        <v>32</v>
      </c>
      <c r="E169" s="115">
        <v>600</v>
      </c>
      <c r="F169" s="116">
        <f>F170</f>
        <v>2126.1869999999999</v>
      </c>
      <c r="G169" s="116">
        <f>G170</f>
        <v>194.8</v>
      </c>
      <c r="H169" s="116">
        <f>H170</f>
        <v>700.52300000000002</v>
      </c>
      <c r="I169" s="116">
        <f>I170</f>
        <v>0</v>
      </c>
    </row>
    <row r="170" spans="1:9" x14ac:dyDescent="0.2">
      <c r="A170" s="104">
        <v>0</v>
      </c>
      <c r="B170" s="48" t="s">
        <v>102</v>
      </c>
      <c r="C170" s="113">
        <v>707</v>
      </c>
      <c r="D170" s="114" t="s">
        <v>32</v>
      </c>
      <c r="E170" s="115">
        <v>620</v>
      </c>
      <c r="F170" s="116">
        <v>2126.1869999999999</v>
      </c>
      <c r="G170" s="116">
        <v>194.8</v>
      </c>
      <c r="H170" s="116">
        <v>700.52300000000002</v>
      </c>
      <c r="I170" s="116"/>
    </row>
    <row r="171" spans="1:9" ht="51" hidden="1" x14ac:dyDescent="0.2">
      <c r="A171" s="104">
        <v>0</v>
      </c>
      <c r="B171" s="48" t="s">
        <v>178</v>
      </c>
      <c r="C171" s="113">
        <v>707</v>
      </c>
      <c r="D171" s="114" t="s">
        <v>190</v>
      </c>
      <c r="E171" s="115">
        <v>0</v>
      </c>
      <c r="F171" s="116">
        <f>F172</f>
        <v>0</v>
      </c>
      <c r="G171" s="116">
        <f>G172</f>
        <v>0</v>
      </c>
      <c r="H171" s="116">
        <f>H172</f>
        <v>0</v>
      </c>
      <c r="I171" s="116">
        <f>I172</f>
        <v>0</v>
      </c>
    </row>
    <row r="172" spans="1:9" ht="67.5" hidden="1" customHeight="1" x14ac:dyDescent="0.2">
      <c r="A172" s="104">
        <v>0</v>
      </c>
      <c r="B172" s="48" t="s">
        <v>113</v>
      </c>
      <c r="C172" s="113">
        <v>707</v>
      </c>
      <c r="D172" s="114" t="s">
        <v>188</v>
      </c>
      <c r="E172" s="115">
        <v>0</v>
      </c>
      <c r="F172" s="116">
        <f>F175</f>
        <v>0</v>
      </c>
      <c r="G172" s="116">
        <f>G175</f>
        <v>0</v>
      </c>
      <c r="H172" s="116">
        <f>H175</f>
        <v>0</v>
      </c>
      <c r="I172" s="116">
        <f>I175</f>
        <v>0</v>
      </c>
    </row>
    <row r="173" spans="1:9" ht="51" hidden="1" x14ac:dyDescent="0.2">
      <c r="A173" s="104">
        <v>0</v>
      </c>
      <c r="B173" s="48" t="s">
        <v>113</v>
      </c>
      <c r="C173" s="113">
        <v>707</v>
      </c>
      <c r="D173" s="114" t="s">
        <v>34</v>
      </c>
      <c r="E173" s="115">
        <v>0</v>
      </c>
      <c r="F173" s="116">
        <v>0</v>
      </c>
      <c r="G173" s="116">
        <v>0</v>
      </c>
      <c r="H173" s="116">
        <v>0</v>
      </c>
      <c r="I173" s="116">
        <v>0</v>
      </c>
    </row>
    <row r="174" spans="1:9" ht="51" hidden="1" x14ac:dyDescent="0.2">
      <c r="A174" s="104">
        <v>0</v>
      </c>
      <c r="B174" s="48" t="s">
        <v>113</v>
      </c>
      <c r="C174" s="113">
        <v>707</v>
      </c>
      <c r="D174" s="114" t="s">
        <v>34</v>
      </c>
      <c r="E174" s="115">
        <v>0</v>
      </c>
      <c r="F174" s="116">
        <v>0</v>
      </c>
      <c r="G174" s="116">
        <v>0</v>
      </c>
      <c r="H174" s="116">
        <v>0</v>
      </c>
      <c r="I174" s="116">
        <v>0</v>
      </c>
    </row>
    <row r="175" spans="1:9" ht="38.25" hidden="1" x14ac:dyDescent="0.2">
      <c r="A175" s="104">
        <v>0</v>
      </c>
      <c r="B175" s="48" t="s">
        <v>114</v>
      </c>
      <c r="C175" s="113">
        <v>707</v>
      </c>
      <c r="D175" s="114" t="s">
        <v>189</v>
      </c>
      <c r="E175" s="115">
        <v>0</v>
      </c>
      <c r="F175" s="116">
        <f t="shared" ref="F175:I176" si="9">F176</f>
        <v>0</v>
      </c>
      <c r="G175" s="116">
        <f t="shared" si="9"/>
        <v>0</v>
      </c>
      <c r="H175" s="116">
        <f t="shared" si="9"/>
        <v>0</v>
      </c>
      <c r="I175" s="116">
        <f t="shared" si="9"/>
        <v>0</v>
      </c>
    </row>
    <row r="176" spans="1:9" ht="25.5" hidden="1" x14ac:dyDescent="0.2">
      <c r="A176" s="104">
        <v>0</v>
      </c>
      <c r="B176" s="48" t="s">
        <v>101</v>
      </c>
      <c r="C176" s="113">
        <v>707</v>
      </c>
      <c r="D176" s="114" t="s">
        <v>189</v>
      </c>
      <c r="E176" s="115">
        <v>600</v>
      </c>
      <c r="F176" s="116">
        <f t="shared" si="9"/>
        <v>0</v>
      </c>
      <c r="G176" s="116">
        <f t="shared" si="9"/>
        <v>0</v>
      </c>
      <c r="H176" s="116">
        <f t="shared" si="9"/>
        <v>0</v>
      </c>
      <c r="I176" s="116">
        <f t="shared" si="9"/>
        <v>0</v>
      </c>
    </row>
    <row r="177" spans="1:9" hidden="1" x14ac:dyDescent="0.2">
      <c r="A177" s="104">
        <v>0</v>
      </c>
      <c r="B177" s="48" t="s">
        <v>102</v>
      </c>
      <c r="C177" s="113">
        <v>707</v>
      </c>
      <c r="D177" s="114" t="s">
        <v>189</v>
      </c>
      <c r="E177" s="115">
        <v>620</v>
      </c>
      <c r="F177" s="116"/>
      <c r="G177" s="116"/>
      <c r="H177" s="116"/>
      <c r="I177" s="116"/>
    </row>
    <row r="178" spans="1:9" x14ac:dyDescent="0.2">
      <c r="A178" s="104">
        <v>0</v>
      </c>
      <c r="B178" s="110" t="s">
        <v>116</v>
      </c>
      <c r="C178" s="111">
        <v>801</v>
      </c>
      <c r="D178" s="112">
        <v>0</v>
      </c>
      <c r="E178" s="145">
        <v>0</v>
      </c>
      <c r="F178" s="37">
        <f>F179+F187</f>
        <v>35167.697</v>
      </c>
      <c r="G178" s="37">
        <f>G179+G187</f>
        <v>232.86199999999999</v>
      </c>
      <c r="H178" s="37">
        <f>H179+H187</f>
        <v>17156.647000000001</v>
      </c>
      <c r="I178" s="37">
        <f>I179+I187</f>
        <v>232.86199999999999</v>
      </c>
    </row>
    <row r="179" spans="1:9" ht="26.25" customHeight="1" x14ac:dyDescent="0.2">
      <c r="A179" s="104">
        <v>0</v>
      </c>
      <c r="B179" s="48" t="s">
        <v>269</v>
      </c>
      <c r="C179" s="113">
        <v>801</v>
      </c>
      <c r="D179" s="114" t="s">
        <v>32</v>
      </c>
      <c r="E179" s="115">
        <v>0</v>
      </c>
      <c r="F179" s="116">
        <f>F185</f>
        <v>33163.815000000002</v>
      </c>
      <c r="G179" s="116">
        <f>G185</f>
        <v>232.86199999999999</v>
      </c>
      <c r="H179" s="116">
        <f>H185</f>
        <v>16027.017</v>
      </c>
      <c r="I179" s="116">
        <f>I185</f>
        <v>232.86199999999999</v>
      </c>
    </row>
    <row r="180" spans="1:9" ht="38.25" hidden="1" x14ac:dyDescent="0.2">
      <c r="A180" s="104">
        <v>0</v>
      </c>
      <c r="B180" s="48" t="s">
        <v>112</v>
      </c>
      <c r="C180" s="113">
        <v>801</v>
      </c>
      <c r="D180" s="114" t="s">
        <v>32</v>
      </c>
      <c r="E180" s="115">
        <v>0</v>
      </c>
      <c r="F180" s="116">
        <v>0</v>
      </c>
      <c r="G180" s="116">
        <v>0</v>
      </c>
      <c r="H180" s="116">
        <v>0</v>
      </c>
      <c r="I180" s="116">
        <v>0</v>
      </c>
    </row>
    <row r="181" spans="1:9" ht="38.25" hidden="1" x14ac:dyDescent="0.2">
      <c r="A181" s="104">
        <v>0</v>
      </c>
      <c r="B181" s="48" t="s">
        <v>100</v>
      </c>
      <c r="C181" s="113">
        <v>801</v>
      </c>
      <c r="D181" s="114" t="s">
        <v>36</v>
      </c>
      <c r="E181" s="115">
        <v>0</v>
      </c>
      <c r="F181" s="116">
        <v>0</v>
      </c>
      <c r="G181" s="116">
        <v>0</v>
      </c>
      <c r="H181" s="116">
        <v>0</v>
      </c>
      <c r="I181" s="116">
        <v>0</v>
      </c>
    </row>
    <row r="182" spans="1:9" ht="38.25" hidden="1" x14ac:dyDescent="0.2">
      <c r="A182" s="104">
        <v>0</v>
      </c>
      <c r="B182" s="48" t="s">
        <v>100</v>
      </c>
      <c r="C182" s="113">
        <v>801</v>
      </c>
      <c r="D182" s="114" t="s">
        <v>36</v>
      </c>
      <c r="E182" s="115">
        <v>0</v>
      </c>
      <c r="F182" s="116">
        <v>0</v>
      </c>
      <c r="G182" s="116">
        <v>0</v>
      </c>
      <c r="H182" s="116">
        <v>0</v>
      </c>
      <c r="I182" s="116">
        <v>0</v>
      </c>
    </row>
    <row r="183" spans="1:9" ht="38.25" hidden="1" x14ac:dyDescent="0.2">
      <c r="A183" s="104">
        <v>0</v>
      </c>
      <c r="B183" s="48" t="s">
        <v>100</v>
      </c>
      <c r="C183" s="113">
        <v>801</v>
      </c>
      <c r="D183" s="114" t="s">
        <v>36</v>
      </c>
      <c r="E183" s="115">
        <v>0</v>
      </c>
      <c r="F183" s="116">
        <v>0</v>
      </c>
      <c r="G183" s="116">
        <v>0</v>
      </c>
      <c r="H183" s="116">
        <v>0</v>
      </c>
      <c r="I183" s="116">
        <v>0</v>
      </c>
    </row>
    <row r="184" spans="1:9" ht="38.25" hidden="1" x14ac:dyDescent="0.2">
      <c r="A184" s="104">
        <v>0</v>
      </c>
      <c r="B184" s="48" t="s">
        <v>100</v>
      </c>
      <c r="C184" s="113">
        <v>801</v>
      </c>
      <c r="D184" s="114" t="s">
        <v>36</v>
      </c>
      <c r="E184" s="115">
        <v>0</v>
      </c>
      <c r="F184" s="116">
        <v>0</v>
      </c>
      <c r="G184" s="116">
        <v>0</v>
      </c>
      <c r="H184" s="116">
        <v>0</v>
      </c>
      <c r="I184" s="116">
        <v>0</v>
      </c>
    </row>
    <row r="185" spans="1:9" ht="25.5" x14ac:dyDescent="0.2">
      <c r="A185" s="104">
        <v>0</v>
      </c>
      <c r="B185" s="48" t="s">
        <v>101</v>
      </c>
      <c r="C185" s="113">
        <v>801</v>
      </c>
      <c r="D185" s="114" t="s">
        <v>32</v>
      </c>
      <c r="E185" s="115">
        <v>600</v>
      </c>
      <c r="F185" s="116">
        <f>F186</f>
        <v>33163.815000000002</v>
      </c>
      <c r="G185" s="116">
        <f>G186</f>
        <v>232.86199999999999</v>
      </c>
      <c r="H185" s="116">
        <f>H186</f>
        <v>16027.017</v>
      </c>
      <c r="I185" s="116">
        <f>I186</f>
        <v>232.86199999999999</v>
      </c>
    </row>
    <row r="186" spans="1:9" s="15" customFormat="1" x14ac:dyDescent="0.2">
      <c r="A186" s="104">
        <v>0</v>
      </c>
      <c r="B186" s="48" t="s">
        <v>102</v>
      </c>
      <c r="C186" s="113">
        <v>801</v>
      </c>
      <c r="D186" s="114" t="s">
        <v>32</v>
      </c>
      <c r="E186" s="115">
        <v>620</v>
      </c>
      <c r="F186" s="116">
        <v>33163.815000000002</v>
      </c>
      <c r="G186" s="116">
        <v>232.86199999999999</v>
      </c>
      <c r="H186" s="116">
        <v>16027.017</v>
      </c>
      <c r="I186" s="116">
        <v>232.86199999999999</v>
      </c>
    </row>
    <row r="187" spans="1:9" s="15" customFormat="1" ht="38.25" x14ac:dyDescent="0.2">
      <c r="A187" s="104"/>
      <c r="B187" s="48" t="s">
        <v>289</v>
      </c>
      <c r="C187" s="113">
        <v>801</v>
      </c>
      <c r="D187" s="114">
        <v>4800000000</v>
      </c>
      <c r="E187" s="115">
        <v>0</v>
      </c>
      <c r="F187" s="116">
        <f>F188</f>
        <v>2003.8820000000001</v>
      </c>
      <c r="G187" s="116"/>
      <c r="H187" s="116">
        <f>H188</f>
        <v>1129.6300000000001</v>
      </c>
      <c r="I187" s="116"/>
    </row>
    <row r="188" spans="1:9" s="15" customFormat="1" ht="25.5" x14ac:dyDescent="0.2">
      <c r="A188" s="104"/>
      <c r="B188" s="48" t="s">
        <v>101</v>
      </c>
      <c r="C188" s="113">
        <v>801</v>
      </c>
      <c r="D188" s="114">
        <v>4800000000</v>
      </c>
      <c r="E188" s="115">
        <v>600</v>
      </c>
      <c r="F188" s="116">
        <f>F189</f>
        <v>2003.8820000000001</v>
      </c>
      <c r="G188" s="116"/>
      <c r="H188" s="116">
        <f>H189</f>
        <v>1129.6300000000001</v>
      </c>
      <c r="I188" s="116"/>
    </row>
    <row r="189" spans="1:9" s="15" customFormat="1" ht="16.5" customHeight="1" x14ac:dyDescent="0.2">
      <c r="A189" s="104"/>
      <c r="B189" s="48" t="s">
        <v>102</v>
      </c>
      <c r="C189" s="113">
        <v>801</v>
      </c>
      <c r="D189" s="114">
        <v>4800000000</v>
      </c>
      <c r="E189" s="115">
        <v>620</v>
      </c>
      <c r="F189" s="116">
        <v>2003.8820000000001</v>
      </c>
      <c r="G189" s="116"/>
      <c r="H189" s="116">
        <v>1129.6300000000001</v>
      </c>
      <c r="I189" s="116"/>
    </row>
    <row r="190" spans="1:9" s="103" customFormat="1" ht="16.5" customHeight="1" x14ac:dyDescent="0.2">
      <c r="A190" s="144"/>
      <c r="B190" s="110" t="s">
        <v>118</v>
      </c>
      <c r="C190" s="111">
        <v>1003</v>
      </c>
      <c r="D190" s="112"/>
      <c r="E190" s="145"/>
      <c r="F190" s="37">
        <f t="shared" ref="F190:I192" si="10">F191</f>
        <v>1051.596</v>
      </c>
      <c r="G190" s="37">
        <f t="shared" si="10"/>
        <v>1051.596</v>
      </c>
      <c r="H190" s="37">
        <f t="shared" si="10"/>
        <v>1051.596</v>
      </c>
      <c r="I190" s="37">
        <f t="shared" si="10"/>
        <v>1051.596</v>
      </c>
    </row>
    <row r="191" spans="1:9" s="15" customFormat="1" ht="25.5" x14ac:dyDescent="0.2">
      <c r="A191" s="104"/>
      <c r="B191" s="48" t="s">
        <v>229</v>
      </c>
      <c r="C191" s="113">
        <v>1003</v>
      </c>
      <c r="D191" s="114">
        <v>200000000</v>
      </c>
      <c r="E191" s="115"/>
      <c r="F191" s="116">
        <f t="shared" si="10"/>
        <v>1051.596</v>
      </c>
      <c r="G191" s="116">
        <f t="shared" si="10"/>
        <v>1051.596</v>
      </c>
      <c r="H191" s="116">
        <f t="shared" si="10"/>
        <v>1051.596</v>
      </c>
      <c r="I191" s="116">
        <f t="shared" si="10"/>
        <v>1051.596</v>
      </c>
    </row>
    <row r="192" spans="1:9" s="15" customFormat="1" x14ac:dyDescent="0.2">
      <c r="A192" s="104"/>
      <c r="B192" s="48" t="s">
        <v>120</v>
      </c>
      <c r="C192" s="113">
        <v>1003</v>
      </c>
      <c r="D192" s="114">
        <v>200000000</v>
      </c>
      <c r="E192" s="115">
        <v>300</v>
      </c>
      <c r="F192" s="116">
        <f t="shared" si="10"/>
        <v>1051.596</v>
      </c>
      <c r="G192" s="116">
        <f t="shared" si="10"/>
        <v>1051.596</v>
      </c>
      <c r="H192" s="116">
        <f t="shared" si="10"/>
        <v>1051.596</v>
      </c>
      <c r="I192" s="116">
        <f t="shared" si="10"/>
        <v>1051.596</v>
      </c>
    </row>
    <row r="193" spans="1:9" s="15" customFormat="1" ht="25.5" x14ac:dyDescent="0.2">
      <c r="A193" s="104"/>
      <c r="B193" s="48" t="s">
        <v>121</v>
      </c>
      <c r="C193" s="113">
        <v>1003</v>
      </c>
      <c r="D193" s="114">
        <v>200000000</v>
      </c>
      <c r="E193" s="115">
        <v>320</v>
      </c>
      <c r="F193" s="116">
        <v>1051.596</v>
      </c>
      <c r="G193" s="116">
        <v>1051.596</v>
      </c>
      <c r="H193" s="116">
        <v>1051.596</v>
      </c>
      <c r="I193" s="116">
        <v>1051.596</v>
      </c>
    </row>
    <row r="194" spans="1:9" x14ac:dyDescent="0.2">
      <c r="A194" s="104"/>
      <c r="B194" s="110" t="s">
        <v>123</v>
      </c>
      <c r="C194" s="111">
        <v>1004</v>
      </c>
      <c r="D194" s="114"/>
      <c r="E194" s="115"/>
      <c r="F194" s="37">
        <f>F195+F198</f>
        <v>13036.923000000001</v>
      </c>
      <c r="G194" s="37">
        <f>G195+G198</f>
        <v>12561.206</v>
      </c>
      <c r="H194" s="37">
        <f>H195+H198</f>
        <v>12904.371999999999</v>
      </c>
      <c r="I194" s="37">
        <f>I195+I198</f>
        <v>12428.653999999999</v>
      </c>
    </row>
    <row r="195" spans="1:9" ht="25.5" x14ac:dyDescent="0.2">
      <c r="A195" s="104"/>
      <c r="B195" s="48" t="s">
        <v>270</v>
      </c>
      <c r="C195" s="113">
        <v>1004</v>
      </c>
      <c r="D195" s="114" t="s">
        <v>39</v>
      </c>
      <c r="E195" s="115">
        <v>0</v>
      </c>
      <c r="F195" s="116">
        <f>F196</f>
        <v>1186.92</v>
      </c>
      <c r="G195" s="116">
        <f>G196</f>
        <v>711.20299999999997</v>
      </c>
      <c r="H195" s="116">
        <f>H196</f>
        <v>1186.92</v>
      </c>
      <c r="I195" s="116">
        <f>I196</f>
        <v>711.202</v>
      </c>
    </row>
    <row r="196" spans="1:9" x14ac:dyDescent="0.2">
      <c r="A196" s="104"/>
      <c r="B196" s="48" t="s">
        <v>120</v>
      </c>
      <c r="C196" s="113">
        <v>1004</v>
      </c>
      <c r="D196" s="114" t="s">
        <v>39</v>
      </c>
      <c r="E196" s="115">
        <v>300</v>
      </c>
      <c r="F196" s="116">
        <f t="shared" ref="F196:I196" si="11">F197</f>
        <v>1186.92</v>
      </c>
      <c r="G196" s="116">
        <f t="shared" si="11"/>
        <v>711.20299999999997</v>
      </c>
      <c r="H196" s="116">
        <f t="shared" si="11"/>
        <v>1186.92</v>
      </c>
      <c r="I196" s="116">
        <f t="shared" si="11"/>
        <v>711.202</v>
      </c>
    </row>
    <row r="197" spans="1:9" ht="24.75" customHeight="1" x14ac:dyDescent="0.2">
      <c r="A197" s="104"/>
      <c r="B197" s="48" t="s">
        <v>121</v>
      </c>
      <c r="C197" s="113">
        <v>1004</v>
      </c>
      <c r="D197" s="114" t="s">
        <v>39</v>
      </c>
      <c r="E197" s="115">
        <v>320</v>
      </c>
      <c r="F197" s="116">
        <v>1186.92</v>
      </c>
      <c r="G197" s="116">
        <v>711.20299999999997</v>
      </c>
      <c r="H197" s="116">
        <v>1186.92</v>
      </c>
      <c r="I197" s="116">
        <v>711.202</v>
      </c>
    </row>
    <row r="198" spans="1:9" ht="25.5" x14ac:dyDescent="0.2">
      <c r="A198" s="104"/>
      <c r="B198" s="48" t="s">
        <v>229</v>
      </c>
      <c r="C198" s="113">
        <v>1004</v>
      </c>
      <c r="D198" s="114">
        <v>200000000</v>
      </c>
      <c r="E198" s="115"/>
      <c r="F198" s="116">
        <f t="shared" ref="F198:I199" si="12">F199</f>
        <v>11850.003000000001</v>
      </c>
      <c r="G198" s="116">
        <f t="shared" si="12"/>
        <v>11850.003000000001</v>
      </c>
      <c r="H198" s="116">
        <f t="shared" si="12"/>
        <v>11717.451999999999</v>
      </c>
      <c r="I198" s="116">
        <f t="shared" si="12"/>
        <v>11717.451999999999</v>
      </c>
    </row>
    <row r="199" spans="1:9" ht="29.25" customHeight="1" x14ac:dyDescent="0.2">
      <c r="A199" s="104"/>
      <c r="B199" s="48" t="s">
        <v>125</v>
      </c>
      <c r="C199" s="113" t="s">
        <v>161</v>
      </c>
      <c r="D199" s="114">
        <v>200000000</v>
      </c>
      <c r="E199" s="115">
        <v>400</v>
      </c>
      <c r="F199" s="116">
        <f t="shared" si="12"/>
        <v>11850.003000000001</v>
      </c>
      <c r="G199" s="116">
        <f t="shared" si="12"/>
        <v>11850.003000000001</v>
      </c>
      <c r="H199" s="116">
        <f t="shared" si="12"/>
        <v>11717.451999999999</v>
      </c>
      <c r="I199" s="116">
        <f t="shared" si="12"/>
        <v>11717.451999999999</v>
      </c>
    </row>
    <row r="200" spans="1:9" x14ac:dyDescent="0.2">
      <c r="A200" s="104"/>
      <c r="B200" s="48" t="s">
        <v>175</v>
      </c>
      <c r="C200" s="113" t="s">
        <v>161</v>
      </c>
      <c r="D200" s="114">
        <v>200000000</v>
      </c>
      <c r="E200" s="115">
        <v>410</v>
      </c>
      <c r="F200" s="116">
        <v>11850.003000000001</v>
      </c>
      <c r="G200" s="116">
        <v>11850.003000000001</v>
      </c>
      <c r="H200" s="116">
        <v>11717.451999999999</v>
      </c>
      <c r="I200" s="116">
        <v>11717.451999999999</v>
      </c>
    </row>
    <row r="201" spans="1:9" x14ac:dyDescent="0.2">
      <c r="A201" s="144"/>
      <c r="B201" s="110" t="s">
        <v>235</v>
      </c>
      <c r="C201" s="111">
        <v>1006</v>
      </c>
      <c r="D201" s="112"/>
      <c r="E201" s="145"/>
      <c r="F201" s="37">
        <f t="shared" ref="F201:I203" si="13">F202</f>
        <v>1145.8820000000001</v>
      </c>
      <c r="G201" s="37">
        <f t="shared" si="13"/>
        <v>915.33</v>
      </c>
      <c r="H201" s="37">
        <f t="shared" si="13"/>
        <v>0</v>
      </c>
      <c r="I201" s="37">
        <f t="shared" si="13"/>
        <v>0</v>
      </c>
    </row>
    <row r="202" spans="1:9" ht="38.25" x14ac:dyDescent="0.2">
      <c r="A202" s="104"/>
      <c r="B202" s="48" t="s">
        <v>271</v>
      </c>
      <c r="C202" s="113">
        <v>1006</v>
      </c>
      <c r="D202" s="114">
        <v>4300000000</v>
      </c>
      <c r="E202" s="115"/>
      <c r="F202" s="116">
        <f t="shared" si="13"/>
        <v>1145.8820000000001</v>
      </c>
      <c r="G202" s="116">
        <f t="shared" si="13"/>
        <v>915.33</v>
      </c>
      <c r="H202" s="116">
        <f t="shared" si="13"/>
        <v>0</v>
      </c>
      <c r="I202" s="116">
        <f t="shared" si="13"/>
        <v>0</v>
      </c>
    </row>
    <row r="203" spans="1:9" ht="25.5" x14ac:dyDescent="0.2">
      <c r="A203" s="104"/>
      <c r="B203" s="48" t="s">
        <v>101</v>
      </c>
      <c r="C203" s="113">
        <v>1006</v>
      </c>
      <c r="D203" s="114">
        <v>4300000000</v>
      </c>
      <c r="E203" s="115">
        <v>600</v>
      </c>
      <c r="F203" s="116">
        <f t="shared" si="13"/>
        <v>1145.8820000000001</v>
      </c>
      <c r="G203" s="116">
        <f t="shared" si="13"/>
        <v>915.33</v>
      </c>
      <c r="H203" s="116">
        <f t="shared" si="13"/>
        <v>0</v>
      </c>
      <c r="I203" s="116">
        <f t="shared" si="13"/>
        <v>0</v>
      </c>
    </row>
    <row r="204" spans="1:9" ht="12" customHeight="1" x14ac:dyDescent="0.2">
      <c r="A204" s="104"/>
      <c r="B204" s="48" t="s">
        <v>102</v>
      </c>
      <c r="C204" s="113">
        <v>1006</v>
      </c>
      <c r="D204" s="114">
        <v>4300000000</v>
      </c>
      <c r="E204" s="115">
        <v>620</v>
      </c>
      <c r="F204" s="116">
        <v>1145.8820000000001</v>
      </c>
      <c r="G204" s="116">
        <v>915.33</v>
      </c>
      <c r="H204" s="116"/>
      <c r="I204" s="116"/>
    </row>
    <row r="205" spans="1:9" ht="38.25" hidden="1" x14ac:dyDescent="0.2">
      <c r="A205" s="104"/>
      <c r="B205" s="48" t="s">
        <v>234</v>
      </c>
      <c r="C205" s="113">
        <v>1006</v>
      </c>
      <c r="D205" s="114">
        <v>4300070000</v>
      </c>
      <c r="E205" s="115"/>
      <c r="F205" s="116">
        <f>F206</f>
        <v>0</v>
      </c>
      <c r="G205" s="116">
        <f>G207</f>
        <v>0</v>
      </c>
      <c r="H205" s="116">
        <f>H206</f>
        <v>0</v>
      </c>
      <c r="I205" s="116">
        <f>I207</f>
        <v>0</v>
      </c>
    </row>
    <row r="206" spans="1:9" ht="38.25" hidden="1" x14ac:dyDescent="0.2">
      <c r="A206" s="104"/>
      <c r="B206" s="123" t="s">
        <v>233</v>
      </c>
      <c r="C206" s="113">
        <v>1006</v>
      </c>
      <c r="D206" s="114">
        <v>4300074040</v>
      </c>
      <c r="E206" s="115"/>
      <c r="F206" s="116">
        <f>F207</f>
        <v>0</v>
      </c>
      <c r="G206" s="116">
        <f>G207</f>
        <v>0</v>
      </c>
      <c r="H206" s="116">
        <f>H207</f>
        <v>0</v>
      </c>
      <c r="I206" s="116">
        <f>I207</f>
        <v>0</v>
      </c>
    </row>
    <row r="207" spans="1:9" ht="25.5" hidden="1" x14ac:dyDescent="0.2">
      <c r="A207" s="104"/>
      <c r="B207" s="48" t="s">
        <v>101</v>
      </c>
      <c r="C207" s="113">
        <v>1006</v>
      </c>
      <c r="D207" s="114">
        <v>4300074040</v>
      </c>
      <c r="E207" s="115">
        <v>600</v>
      </c>
      <c r="F207" s="116">
        <f>F208</f>
        <v>0</v>
      </c>
      <c r="G207" s="116">
        <f>G208</f>
        <v>0</v>
      </c>
      <c r="H207" s="116">
        <f>H208</f>
        <v>0</v>
      </c>
      <c r="I207" s="116">
        <f>I208</f>
        <v>0</v>
      </c>
    </row>
    <row r="208" spans="1:9" hidden="1" x14ac:dyDescent="0.2">
      <c r="A208" s="104"/>
      <c r="B208" s="48" t="s">
        <v>102</v>
      </c>
      <c r="C208" s="113">
        <v>1006</v>
      </c>
      <c r="D208" s="114">
        <v>4300074040</v>
      </c>
      <c r="E208" s="115">
        <v>620</v>
      </c>
      <c r="F208" s="116"/>
      <c r="G208" s="116"/>
      <c r="H208" s="116"/>
      <c r="I208" s="116"/>
    </row>
    <row r="209" spans="1:9" ht="76.5" hidden="1" x14ac:dyDescent="0.2">
      <c r="A209" s="104"/>
      <c r="B209" s="48" t="s">
        <v>107</v>
      </c>
      <c r="C209" s="113">
        <v>1006</v>
      </c>
      <c r="D209" s="114" t="s">
        <v>236</v>
      </c>
      <c r="E209" s="115"/>
      <c r="F209" s="116">
        <f>F210</f>
        <v>0</v>
      </c>
      <c r="G209" s="116"/>
      <c r="H209" s="116">
        <f>H210</f>
        <v>0</v>
      </c>
      <c r="I209" s="116"/>
    </row>
    <row r="210" spans="1:9" ht="25.5" hidden="1" x14ac:dyDescent="0.2">
      <c r="A210" s="104"/>
      <c r="B210" s="48" t="s">
        <v>238</v>
      </c>
      <c r="C210" s="113">
        <v>1006</v>
      </c>
      <c r="D210" s="114" t="s">
        <v>237</v>
      </c>
      <c r="E210" s="115"/>
      <c r="F210" s="116">
        <f>F211</f>
        <v>0</v>
      </c>
      <c r="G210" s="116"/>
      <c r="H210" s="116">
        <f>H211</f>
        <v>0</v>
      </c>
      <c r="I210" s="116"/>
    </row>
    <row r="211" spans="1:9" ht="25.5" hidden="1" x14ac:dyDescent="0.2">
      <c r="A211" s="104"/>
      <c r="B211" s="48" t="s">
        <v>101</v>
      </c>
      <c r="C211" s="113">
        <v>1006</v>
      </c>
      <c r="D211" s="114" t="s">
        <v>237</v>
      </c>
      <c r="E211" s="115">
        <v>600</v>
      </c>
      <c r="F211" s="116">
        <f>F212</f>
        <v>0</v>
      </c>
      <c r="G211" s="116"/>
      <c r="H211" s="116">
        <f>H212</f>
        <v>0</v>
      </c>
      <c r="I211" s="116"/>
    </row>
    <row r="212" spans="1:9" hidden="1" x14ac:dyDescent="0.2">
      <c r="A212" s="104"/>
      <c r="B212" s="48" t="s">
        <v>102</v>
      </c>
      <c r="C212" s="113">
        <v>1006</v>
      </c>
      <c r="D212" s="114" t="s">
        <v>237</v>
      </c>
      <c r="E212" s="115">
        <v>620</v>
      </c>
      <c r="F212" s="116"/>
      <c r="G212" s="116"/>
      <c r="H212" s="116"/>
      <c r="I212" s="116"/>
    </row>
    <row r="213" spans="1:9" x14ac:dyDescent="0.2">
      <c r="A213" s="104">
        <v>0</v>
      </c>
      <c r="B213" s="110" t="s">
        <v>129</v>
      </c>
      <c r="C213" s="111">
        <v>1101</v>
      </c>
      <c r="D213" s="112"/>
      <c r="E213" s="145">
        <v>0</v>
      </c>
      <c r="F213" s="37">
        <f>F214+F224</f>
        <v>3562.0840000000003</v>
      </c>
      <c r="G213" s="37">
        <f>G214</f>
        <v>0</v>
      </c>
      <c r="H213" s="37">
        <f>H214+H224</f>
        <v>1540.9850000000001</v>
      </c>
      <c r="I213" s="37">
        <f>I214</f>
        <v>0</v>
      </c>
    </row>
    <row r="214" spans="1:9" ht="25.5" x14ac:dyDescent="0.2">
      <c r="A214" s="104">
        <v>0</v>
      </c>
      <c r="B214" s="48" t="s">
        <v>272</v>
      </c>
      <c r="C214" s="113">
        <v>1101</v>
      </c>
      <c r="D214" s="114" t="s">
        <v>32</v>
      </c>
      <c r="E214" s="115">
        <v>0</v>
      </c>
      <c r="F214" s="116">
        <f>F220</f>
        <v>3254.2220000000002</v>
      </c>
      <c r="G214" s="116">
        <f>G220</f>
        <v>0</v>
      </c>
      <c r="H214" s="116">
        <f>H220</f>
        <v>1233.123</v>
      </c>
      <c r="I214" s="116">
        <f>I220</f>
        <v>0</v>
      </c>
    </row>
    <row r="215" spans="1:9" ht="38.25" hidden="1" x14ac:dyDescent="0.2">
      <c r="A215" s="104">
        <v>0</v>
      </c>
      <c r="B215" s="48" t="s">
        <v>112</v>
      </c>
      <c r="C215" s="113">
        <v>1101</v>
      </c>
      <c r="D215" s="114" t="s">
        <v>32</v>
      </c>
      <c r="E215" s="115">
        <v>0</v>
      </c>
      <c r="F215" s="116">
        <v>0</v>
      </c>
      <c r="G215" s="116">
        <v>1</v>
      </c>
      <c r="H215" s="116">
        <v>0</v>
      </c>
      <c r="I215" s="116">
        <v>1</v>
      </c>
    </row>
    <row r="216" spans="1:9" ht="38.25" hidden="1" x14ac:dyDescent="0.2">
      <c r="A216" s="104">
        <v>0</v>
      </c>
      <c r="B216" s="48" t="s">
        <v>100</v>
      </c>
      <c r="C216" s="113">
        <v>1101</v>
      </c>
      <c r="D216" s="114" t="s">
        <v>41</v>
      </c>
      <c r="E216" s="115">
        <v>0</v>
      </c>
      <c r="F216" s="116">
        <v>0</v>
      </c>
      <c r="G216" s="116">
        <v>0</v>
      </c>
      <c r="H216" s="116">
        <v>0</v>
      </c>
      <c r="I216" s="116">
        <v>0</v>
      </c>
    </row>
    <row r="217" spans="1:9" ht="38.25" hidden="1" x14ac:dyDescent="0.2">
      <c r="A217" s="104">
        <v>0</v>
      </c>
      <c r="B217" s="48" t="s">
        <v>100</v>
      </c>
      <c r="C217" s="113">
        <v>1101</v>
      </c>
      <c r="D217" s="114" t="s">
        <v>41</v>
      </c>
      <c r="E217" s="115">
        <v>0</v>
      </c>
      <c r="F217" s="116">
        <v>0</v>
      </c>
      <c r="G217" s="116">
        <v>0</v>
      </c>
      <c r="H217" s="116">
        <v>0</v>
      </c>
      <c r="I217" s="116">
        <v>0</v>
      </c>
    </row>
    <row r="218" spans="1:9" ht="38.25" hidden="1" x14ac:dyDescent="0.2">
      <c r="A218" s="104">
        <v>0</v>
      </c>
      <c r="B218" s="48" t="s">
        <v>100</v>
      </c>
      <c r="C218" s="113">
        <v>1101</v>
      </c>
      <c r="D218" s="114" t="s">
        <v>41</v>
      </c>
      <c r="E218" s="115">
        <v>0</v>
      </c>
      <c r="F218" s="116">
        <v>0</v>
      </c>
      <c r="G218" s="116">
        <v>0</v>
      </c>
      <c r="H218" s="116">
        <v>0</v>
      </c>
      <c r="I218" s="116">
        <v>0</v>
      </c>
    </row>
    <row r="219" spans="1:9" ht="38.25" hidden="1" x14ac:dyDescent="0.2">
      <c r="A219" s="104">
        <v>0</v>
      </c>
      <c r="B219" s="48" t="s">
        <v>100</v>
      </c>
      <c r="C219" s="113">
        <v>1101</v>
      </c>
      <c r="D219" s="114" t="s">
        <v>41</v>
      </c>
      <c r="E219" s="115">
        <v>0</v>
      </c>
      <c r="F219" s="116">
        <v>0</v>
      </c>
      <c r="G219" s="116">
        <v>0</v>
      </c>
      <c r="H219" s="116">
        <v>0</v>
      </c>
      <c r="I219" s="116">
        <v>0</v>
      </c>
    </row>
    <row r="220" spans="1:9" ht="25.5" x14ac:dyDescent="0.2">
      <c r="A220" s="104">
        <v>0</v>
      </c>
      <c r="B220" s="48" t="s">
        <v>101</v>
      </c>
      <c r="C220" s="113">
        <v>1101</v>
      </c>
      <c r="D220" s="114">
        <v>500000000</v>
      </c>
      <c r="E220" s="115">
        <v>600</v>
      </c>
      <c r="F220" s="116">
        <f>F221</f>
        <v>3254.2220000000002</v>
      </c>
      <c r="G220" s="116">
        <v>0</v>
      </c>
      <c r="H220" s="116">
        <f>H221</f>
        <v>1233.123</v>
      </c>
      <c r="I220" s="116">
        <v>0</v>
      </c>
    </row>
    <row r="221" spans="1:9" x14ac:dyDescent="0.2">
      <c r="A221" s="104">
        <v>0</v>
      </c>
      <c r="B221" s="48" t="s">
        <v>102</v>
      </c>
      <c r="C221" s="113">
        <v>1101</v>
      </c>
      <c r="D221" s="114">
        <v>500000000</v>
      </c>
      <c r="E221" s="115">
        <v>620</v>
      </c>
      <c r="F221" s="116">
        <v>3254.2220000000002</v>
      </c>
      <c r="G221" s="116">
        <v>0</v>
      </c>
      <c r="H221" s="116">
        <v>1233.123</v>
      </c>
      <c r="I221" s="116">
        <v>0</v>
      </c>
    </row>
    <row r="222" spans="1:9" ht="80.25" hidden="1" customHeight="1" x14ac:dyDescent="0.2">
      <c r="A222" s="104"/>
      <c r="B222" s="48" t="s">
        <v>178</v>
      </c>
      <c r="C222" s="113">
        <v>1101</v>
      </c>
      <c r="D222" s="114" t="s">
        <v>179</v>
      </c>
      <c r="E222" s="115"/>
      <c r="F222" s="116">
        <f>F226</f>
        <v>307.86200000000002</v>
      </c>
      <c r="G222" s="116">
        <f>G226</f>
        <v>0</v>
      </c>
      <c r="H222" s="116">
        <f>H226</f>
        <v>307.86200000000002</v>
      </c>
      <c r="I222" s="116">
        <f>I226</f>
        <v>0</v>
      </c>
    </row>
    <row r="223" spans="1:9" ht="63.75" hidden="1" customHeight="1" x14ac:dyDescent="0.2">
      <c r="A223" s="104"/>
      <c r="B223" s="48" t="s">
        <v>113</v>
      </c>
      <c r="C223" s="113">
        <v>1101</v>
      </c>
      <c r="D223" s="114" t="s">
        <v>197</v>
      </c>
      <c r="E223" s="115"/>
      <c r="F223" s="116">
        <f t="shared" ref="F223:I225" si="14">F224</f>
        <v>307.86200000000002</v>
      </c>
      <c r="G223" s="116">
        <f t="shared" si="14"/>
        <v>0</v>
      </c>
      <c r="H223" s="116">
        <f t="shared" si="14"/>
        <v>307.86200000000002</v>
      </c>
      <c r="I223" s="116">
        <f t="shared" si="14"/>
        <v>0</v>
      </c>
    </row>
    <row r="224" spans="1:9" ht="25.5" x14ac:dyDescent="0.2">
      <c r="A224" s="104"/>
      <c r="B224" s="48" t="s">
        <v>273</v>
      </c>
      <c r="C224" s="113">
        <v>1101</v>
      </c>
      <c r="D224" s="114">
        <v>4700000000</v>
      </c>
      <c r="E224" s="115"/>
      <c r="F224" s="116">
        <f t="shared" si="14"/>
        <v>307.86200000000002</v>
      </c>
      <c r="G224" s="116">
        <f t="shared" si="14"/>
        <v>0</v>
      </c>
      <c r="H224" s="116">
        <f t="shared" si="14"/>
        <v>307.86200000000002</v>
      </c>
      <c r="I224" s="116">
        <f t="shared" si="14"/>
        <v>0</v>
      </c>
    </row>
    <row r="225" spans="1:9" ht="25.5" x14ac:dyDescent="0.2">
      <c r="A225" s="104"/>
      <c r="B225" s="48" t="s">
        <v>101</v>
      </c>
      <c r="C225" s="113">
        <v>1101</v>
      </c>
      <c r="D225" s="114">
        <v>4700000000</v>
      </c>
      <c r="E225" s="115">
        <v>600</v>
      </c>
      <c r="F225" s="116">
        <f t="shared" si="14"/>
        <v>307.86200000000002</v>
      </c>
      <c r="G225" s="116">
        <f t="shared" si="14"/>
        <v>0</v>
      </c>
      <c r="H225" s="116">
        <f t="shared" si="14"/>
        <v>307.86200000000002</v>
      </c>
      <c r="I225" s="116">
        <f t="shared" si="14"/>
        <v>0</v>
      </c>
    </row>
    <row r="226" spans="1:9" x14ac:dyDescent="0.2">
      <c r="A226" s="104"/>
      <c r="B226" s="48" t="s">
        <v>102</v>
      </c>
      <c r="C226" s="113">
        <v>1101</v>
      </c>
      <c r="D226" s="114">
        <v>4700000000</v>
      </c>
      <c r="E226" s="115">
        <v>620</v>
      </c>
      <c r="F226" s="116">
        <v>307.86200000000002</v>
      </c>
      <c r="G226" s="116"/>
      <c r="H226" s="116">
        <v>307.86200000000002</v>
      </c>
      <c r="I226" s="116"/>
    </row>
    <row r="227" spans="1:9" s="17" customFormat="1" ht="25.5" x14ac:dyDescent="0.2">
      <c r="A227" s="144">
        <v>939</v>
      </c>
      <c r="B227" s="110" t="s">
        <v>260</v>
      </c>
      <c r="C227" s="111"/>
      <c r="D227" s="112"/>
      <c r="E227" s="145">
        <v>0</v>
      </c>
      <c r="F227" s="37">
        <f>F228+F241+F267+F272+F281+F331+F383+F369+F394+F416+F458+F462+F474+F483+F500+F467+F390</f>
        <v>262041.06700000001</v>
      </c>
      <c r="G227" s="37">
        <f>G228+G241+G267+G272+G281+G331+G383+G369+G394+G416+G458+G462+G474+G483+G500+G467+G390</f>
        <v>155283.10799999998</v>
      </c>
      <c r="H227" s="37">
        <f>H228+H241+H267+H272+H281+H331+H383+H369+H394+H416+H458+H462+H474+H483+H500+H467+H390</f>
        <v>63635.43099999999</v>
      </c>
      <c r="I227" s="37">
        <f>I228+I241+I267+I272+I281+I331+I383+I369+I394+I416+I458+I462+I474+I483+I500+I467+I390</f>
        <v>21610.218000000001</v>
      </c>
    </row>
    <row r="228" spans="1:9" ht="25.5" x14ac:dyDescent="0.2">
      <c r="A228" s="104">
        <v>0</v>
      </c>
      <c r="B228" s="110" t="s">
        <v>130</v>
      </c>
      <c r="C228" s="111">
        <v>102</v>
      </c>
      <c r="D228" s="112"/>
      <c r="E228" s="145"/>
      <c r="F228" s="37">
        <f>F229+F237</f>
        <v>2553.241</v>
      </c>
      <c r="G228" s="37">
        <f>G229+G237</f>
        <v>0</v>
      </c>
      <c r="H228" s="37">
        <f>H229+H237</f>
        <v>867.69600000000003</v>
      </c>
      <c r="I228" s="37">
        <f>I229+I237</f>
        <v>0</v>
      </c>
    </row>
    <row r="229" spans="1:9" ht="51" x14ac:dyDescent="0.2">
      <c r="A229" s="104">
        <v>0</v>
      </c>
      <c r="B229" s="48" t="s">
        <v>227</v>
      </c>
      <c r="C229" s="113">
        <v>102</v>
      </c>
      <c r="D229" s="114">
        <v>1800000000</v>
      </c>
      <c r="E229" s="115"/>
      <c r="F229" s="116">
        <f>F235</f>
        <v>2553.241</v>
      </c>
      <c r="G229" s="116">
        <v>0</v>
      </c>
      <c r="H229" s="116">
        <f>H235</f>
        <v>867.69600000000003</v>
      </c>
      <c r="I229" s="116">
        <v>0</v>
      </c>
    </row>
    <row r="230" spans="1:9" hidden="1" x14ac:dyDescent="0.2">
      <c r="A230" s="104">
        <v>0</v>
      </c>
      <c r="B230" s="48" t="s">
        <v>93</v>
      </c>
      <c r="C230" s="113">
        <v>102</v>
      </c>
      <c r="D230" s="114" t="s">
        <v>20</v>
      </c>
      <c r="E230" s="115">
        <v>0</v>
      </c>
      <c r="F230" s="116">
        <v>0</v>
      </c>
      <c r="G230" s="116">
        <v>0</v>
      </c>
      <c r="H230" s="116">
        <v>0</v>
      </c>
      <c r="I230" s="116">
        <v>0</v>
      </c>
    </row>
    <row r="231" spans="1:9" hidden="1" x14ac:dyDescent="0.2">
      <c r="A231" s="104">
        <v>0</v>
      </c>
      <c r="B231" s="48" t="s">
        <v>93</v>
      </c>
      <c r="C231" s="113">
        <v>102</v>
      </c>
      <c r="D231" s="114" t="s">
        <v>20</v>
      </c>
      <c r="E231" s="115">
        <v>0</v>
      </c>
      <c r="F231" s="116">
        <v>0</v>
      </c>
      <c r="G231" s="116">
        <v>0</v>
      </c>
      <c r="H231" s="116">
        <v>0</v>
      </c>
      <c r="I231" s="116">
        <v>0</v>
      </c>
    </row>
    <row r="232" spans="1:9" ht="25.5" hidden="1" x14ac:dyDescent="0.2">
      <c r="A232" s="104">
        <v>0</v>
      </c>
      <c r="B232" s="48" t="s">
        <v>71</v>
      </c>
      <c r="C232" s="113">
        <v>102</v>
      </c>
      <c r="D232" s="114">
        <v>1800011000</v>
      </c>
      <c r="E232" s="115">
        <v>0</v>
      </c>
      <c r="F232" s="116">
        <v>0</v>
      </c>
      <c r="G232" s="116">
        <v>0</v>
      </c>
      <c r="H232" s="116">
        <v>0</v>
      </c>
      <c r="I232" s="116">
        <v>0</v>
      </c>
    </row>
    <row r="233" spans="1:9" ht="25.5" hidden="1" x14ac:dyDescent="0.2">
      <c r="A233" s="104">
        <v>0</v>
      </c>
      <c r="B233" s="48" t="s">
        <v>71</v>
      </c>
      <c r="C233" s="113">
        <v>102</v>
      </c>
      <c r="D233" s="114">
        <v>1800011000</v>
      </c>
      <c r="E233" s="115">
        <v>0</v>
      </c>
      <c r="F233" s="116">
        <v>0</v>
      </c>
      <c r="G233" s="116">
        <v>0</v>
      </c>
      <c r="H233" s="116">
        <v>0</v>
      </c>
      <c r="I233" s="116">
        <v>0</v>
      </c>
    </row>
    <row r="234" spans="1:9" ht="25.5" hidden="1" x14ac:dyDescent="0.2">
      <c r="A234" s="104">
        <v>0</v>
      </c>
      <c r="B234" s="48" t="s">
        <v>71</v>
      </c>
      <c r="C234" s="113">
        <v>102</v>
      </c>
      <c r="D234" s="114">
        <v>1800011000</v>
      </c>
      <c r="E234" s="115">
        <v>0</v>
      </c>
      <c r="F234" s="116">
        <v>0</v>
      </c>
      <c r="G234" s="116">
        <v>0</v>
      </c>
      <c r="H234" s="116">
        <v>0</v>
      </c>
      <c r="I234" s="116">
        <v>0</v>
      </c>
    </row>
    <row r="235" spans="1:9" ht="51" x14ac:dyDescent="0.2">
      <c r="A235" s="104">
        <v>0</v>
      </c>
      <c r="B235" s="48" t="s">
        <v>72</v>
      </c>
      <c r="C235" s="113">
        <v>102</v>
      </c>
      <c r="D235" s="114">
        <v>1800000000</v>
      </c>
      <c r="E235" s="115">
        <v>100</v>
      </c>
      <c r="F235" s="116">
        <f>F236</f>
        <v>2553.241</v>
      </c>
      <c r="G235" s="116">
        <v>0</v>
      </c>
      <c r="H235" s="116">
        <f>H236</f>
        <v>867.69600000000003</v>
      </c>
      <c r="I235" s="116">
        <v>0</v>
      </c>
    </row>
    <row r="236" spans="1:9" ht="25.5" x14ac:dyDescent="0.2">
      <c r="A236" s="104">
        <v>0</v>
      </c>
      <c r="B236" s="48" t="s">
        <v>73</v>
      </c>
      <c r="C236" s="113">
        <v>102</v>
      </c>
      <c r="D236" s="114">
        <v>1800000000</v>
      </c>
      <c r="E236" s="115">
        <v>120</v>
      </c>
      <c r="F236" s="116">
        <v>2553.241</v>
      </c>
      <c r="G236" s="116">
        <v>0</v>
      </c>
      <c r="H236" s="116">
        <v>867.69600000000003</v>
      </c>
      <c r="I236" s="116">
        <v>0</v>
      </c>
    </row>
    <row r="237" spans="1:9" hidden="1" x14ac:dyDescent="0.2">
      <c r="A237" s="104"/>
      <c r="B237" s="48" t="s">
        <v>93</v>
      </c>
      <c r="C237" s="113">
        <v>102</v>
      </c>
      <c r="D237" s="114">
        <v>9000000000</v>
      </c>
      <c r="E237" s="115"/>
      <c r="F237" s="116">
        <f t="shared" ref="F237:I239" si="15">F238</f>
        <v>0</v>
      </c>
      <c r="G237" s="116">
        <f t="shared" si="15"/>
        <v>0</v>
      </c>
      <c r="H237" s="116">
        <f t="shared" si="15"/>
        <v>0</v>
      </c>
      <c r="I237" s="116">
        <f t="shared" si="15"/>
        <v>0</v>
      </c>
    </row>
    <row r="238" spans="1:9" ht="63.75" hidden="1" x14ac:dyDescent="0.2">
      <c r="A238" s="104">
        <v>0</v>
      </c>
      <c r="B238" s="48" t="s">
        <v>252</v>
      </c>
      <c r="C238" s="113">
        <v>102</v>
      </c>
      <c r="D238" s="114">
        <v>9010000000</v>
      </c>
      <c r="E238" s="115"/>
      <c r="F238" s="116">
        <f t="shared" si="15"/>
        <v>0</v>
      </c>
      <c r="G238" s="116">
        <f t="shared" si="15"/>
        <v>0</v>
      </c>
      <c r="H238" s="116">
        <f t="shared" si="15"/>
        <v>0</v>
      </c>
      <c r="I238" s="116">
        <f t="shared" si="15"/>
        <v>0</v>
      </c>
    </row>
    <row r="239" spans="1:9" ht="51" hidden="1" x14ac:dyDescent="0.2">
      <c r="A239" s="104">
        <v>0</v>
      </c>
      <c r="B239" s="48" t="s">
        <v>72</v>
      </c>
      <c r="C239" s="113">
        <v>102</v>
      </c>
      <c r="D239" s="114">
        <v>9010000000</v>
      </c>
      <c r="E239" s="115">
        <v>100</v>
      </c>
      <c r="F239" s="116"/>
      <c r="G239" s="116">
        <f t="shared" si="15"/>
        <v>0</v>
      </c>
      <c r="H239" s="116"/>
      <c r="I239" s="116">
        <f t="shared" si="15"/>
        <v>0</v>
      </c>
    </row>
    <row r="240" spans="1:9" ht="25.5" hidden="1" x14ac:dyDescent="0.2">
      <c r="A240" s="104">
        <v>0</v>
      </c>
      <c r="B240" s="48" t="s">
        <v>73</v>
      </c>
      <c r="C240" s="113">
        <v>102</v>
      </c>
      <c r="D240" s="114">
        <v>9010000000</v>
      </c>
      <c r="E240" s="115">
        <v>120</v>
      </c>
      <c r="F240" s="116"/>
      <c r="G240" s="116"/>
      <c r="H240" s="116"/>
      <c r="I240" s="116"/>
    </row>
    <row r="241" spans="1:9" ht="38.25" x14ac:dyDescent="0.2">
      <c r="A241" s="104">
        <v>0</v>
      </c>
      <c r="B241" s="110" t="s">
        <v>69</v>
      </c>
      <c r="C241" s="111">
        <v>104</v>
      </c>
      <c r="D241" s="112">
        <v>0</v>
      </c>
      <c r="E241" s="145">
        <v>0</v>
      </c>
      <c r="F241" s="37">
        <f>F242+F247+F259+F264</f>
        <v>17290.541999999998</v>
      </c>
      <c r="G241" s="37">
        <f>G242+G247+G259+G264</f>
        <v>644.37899999999991</v>
      </c>
      <c r="H241" s="37">
        <f>H242+H247+H259+H264</f>
        <v>8086.6799999999994</v>
      </c>
      <c r="I241" s="37">
        <f>I242+I247+I259+I264</f>
        <v>280.22199999999998</v>
      </c>
    </row>
    <row r="242" spans="1:9" ht="25.5" x14ac:dyDescent="0.2">
      <c r="A242" s="104">
        <v>0</v>
      </c>
      <c r="B242" s="48" t="s">
        <v>288</v>
      </c>
      <c r="C242" s="113">
        <v>104</v>
      </c>
      <c r="D242" s="114" t="s">
        <v>44</v>
      </c>
      <c r="E242" s="115">
        <v>0</v>
      </c>
      <c r="F242" s="116">
        <f t="shared" ref="F242:I243" si="16">F243</f>
        <v>141.916</v>
      </c>
      <c r="G242" s="116">
        <f t="shared" si="16"/>
        <v>141.916</v>
      </c>
      <c r="H242" s="116">
        <f t="shared" si="16"/>
        <v>59.131999999999998</v>
      </c>
      <c r="I242" s="116">
        <f t="shared" si="16"/>
        <v>59.131999999999998</v>
      </c>
    </row>
    <row r="243" spans="1:9" ht="51" x14ac:dyDescent="0.2">
      <c r="A243" s="104">
        <v>0</v>
      </c>
      <c r="B243" s="48" t="s">
        <v>72</v>
      </c>
      <c r="C243" s="113">
        <v>104</v>
      </c>
      <c r="D243" s="114" t="s">
        <v>44</v>
      </c>
      <c r="E243" s="115">
        <v>100</v>
      </c>
      <c r="F243" s="116">
        <f t="shared" si="16"/>
        <v>141.916</v>
      </c>
      <c r="G243" s="116">
        <f t="shared" si="16"/>
        <v>141.916</v>
      </c>
      <c r="H243" s="116">
        <f t="shared" si="16"/>
        <v>59.131999999999998</v>
      </c>
      <c r="I243" s="116">
        <f t="shared" si="16"/>
        <v>59.131999999999998</v>
      </c>
    </row>
    <row r="244" spans="1:9" ht="24.75" customHeight="1" x14ac:dyDescent="0.2">
      <c r="A244" s="104">
        <v>0</v>
      </c>
      <c r="B244" s="48" t="s">
        <v>73</v>
      </c>
      <c r="C244" s="113">
        <v>104</v>
      </c>
      <c r="D244" s="114" t="s">
        <v>44</v>
      </c>
      <c r="E244" s="115">
        <v>120</v>
      </c>
      <c r="F244" s="116">
        <v>141.916</v>
      </c>
      <c r="G244" s="116">
        <v>141.916</v>
      </c>
      <c r="H244" s="116">
        <v>59.131999999999998</v>
      </c>
      <c r="I244" s="116">
        <v>59.131999999999998</v>
      </c>
    </row>
    <row r="245" spans="1:9" ht="25.5" hidden="1" x14ac:dyDescent="0.2">
      <c r="A245" s="104">
        <v>0</v>
      </c>
      <c r="B245" s="48" t="s">
        <v>74</v>
      </c>
      <c r="C245" s="113">
        <v>104</v>
      </c>
      <c r="D245" s="114" t="s">
        <v>45</v>
      </c>
      <c r="E245" s="115">
        <v>200</v>
      </c>
      <c r="F245" s="116">
        <f>F246</f>
        <v>0</v>
      </c>
      <c r="G245" s="116">
        <f>G246</f>
        <v>0</v>
      </c>
      <c r="H245" s="116">
        <f>H246</f>
        <v>0</v>
      </c>
      <c r="I245" s="116">
        <f>I246</f>
        <v>0</v>
      </c>
    </row>
    <row r="246" spans="1:9" ht="25.5" hidden="1" x14ac:dyDescent="0.2">
      <c r="A246" s="104">
        <v>0</v>
      </c>
      <c r="B246" s="48" t="s">
        <v>75</v>
      </c>
      <c r="C246" s="113">
        <v>104</v>
      </c>
      <c r="D246" s="114" t="s">
        <v>45</v>
      </c>
      <c r="E246" s="115">
        <v>240</v>
      </c>
      <c r="F246" s="116">
        <v>0</v>
      </c>
      <c r="G246" s="116">
        <v>0</v>
      </c>
      <c r="H246" s="116">
        <v>0</v>
      </c>
      <c r="I246" s="116">
        <v>0</v>
      </c>
    </row>
    <row r="247" spans="1:9" ht="51" x14ac:dyDescent="0.2">
      <c r="A247" s="104">
        <v>0</v>
      </c>
      <c r="B247" s="48" t="s">
        <v>227</v>
      </c>
      <c r="C247" s="113">
        <v>104</v>
      </c>
      <c r="D247" s="114">
        <v>1800000000</v>
      </c>
      <c r="E247" s="115">
        <v>0</v>
      </c>
      <c r="F247" s="116">
        <f>F253+F255+F257</f>
        <v>16391.150999999998</v>
      </c>
      <c r="G247" s="116">
        <v>0</v>
      </c>
      <c r="H247" s="116">
        <f>H253+H255+H257</f>
        <v>7693.4039999999995</v>
      </c>
      <c r="I247" s="116">
        <v>0</v>
      </c>
    </row>
    <row r="248" spans="1:9" hidden="1" x14ac:dyDescent="0.2">
      <c r="A248" s="104">
        <v>0</v>
      </c>
      <c r="B248" s="48" t="s">
        <v>93</v>
      </c>
      <c r="C248" s="113">
        <v>104</v>
      </c>
      <c r="D248" s="114" t="s">
        <v>20</v>
      </c>
      <c r="E248" s="115">
        <v>0</v>
      </c>
      <c r="F248" s="116">
        <v>0</v>
      </c>
      <c r="G248" s="116">
        <v>0</v>
      </c>
      <c r="H248" s="116">
        <v>0</v>
      </c>
      <c r="I248" s="116">
        <v>0</v>
      </c>
    </row>
    <row r="249" spans="1:9" hidden="1" x14ac:dyDescent="0.2">
      <c r="A249" s="104">
        <v>0</v>
      </c>
      <c r="B249" s="48" t="s">
        <v>93</v>
      </c>
      <c r="C249" s="113">
        <v>104</v>
      </c>
      <c r="D249" s="114" t="s">
        <v>20</v>
      </c>
      <c r="E249" s="115">
        <v>0</v>
      </c>
      <c r="F249" s="116">
        <v>0</v>
      </c>
      <c r="G249" s="116">
        <v>0</v>
      </c>
      <c r="H249" s="116">
        <v>0</v>
      </c>
      <c r="I249" s="116">
        <v>0</v>
      </c>
    </row>
    <row r="250" spans="1:9" ht="25.5" hidden="1" x14ac:dyDescent="0.2">
      <c r="A250" s="104">
        <v>0</v>
      </c>
      <c r="B250" s="48" t="s">
        <v>71</v>
      </c>
      <c r="C250" s="113">
        <v>104</v>
      </c>
      <c r="D250" s="114" t="s">
        <v>42</v>
      </c>
      <c r="E250" s="115">
        <v>0</v>
      </c>
      <c r="F250" s="116">
        <v>0</v>
      </c>
      <c r="G250" s="116">
        <v>0</v>
      </c>
      <c r="H250" s="116">
        <v>0</v>
      </c>
      <c r="I250" s="116">
        <v>0</v>
      </c>
    </row>
    <row r="251" spans="1:9" ht="25.5" hidden="1" x14ac:dyDescent="0.2">
      <c r="A251" s="104">
        <v>0</v>
      </c>
      <c r="B251" s="48" t="s">
        <v>71</v>
      </c>
      <c r="C251" s="113">
        <v>104</v>
      </c>
      <c r="D251" s="114" t="s">
        <v>42</v>
      </c>
      <c r="E251" s="115">
        <v>0</v>
      </c>
      <c r="F251" s="116">
        <v>0</v>
      </c>
      <c r="G251" s="116">
        <v>0</v>
      </c>
      <c r="H251" s="116">
        <v>0</v>
      </c>
      <c r="I251" s="116">
        <v>0</v>
      </c>
    </row>
    <row r="252" spans="1:9" ht="25.5" hidden="1" x14ac:dyDescent="0.2">
      <c r="A252" s="104">
        <v>0</v>
      </c>
      <c r="B252" s="48" t="s">
        <v>71</v>
      </c>
      <c r="C252" s="113">
        <v>104</v>
      </c>
      <c r="D252" s="114" t="s">
        <v>42</v>
      </c>
      <c r="E252" s="115">
        <v>0</v>
      </c>
      <c r="F252" s="116">
        <v>0</v>
      </c>
      <c r="G252" s="116">
        <v>0</v>
      </c>
      <c r="H252" s="116">
        <v>0</v>
      </c>
      <c r="I252" s="116">
        <v>0</v>
      </c>
    </row>
    <row r="253" spans="1:9" ht="51" x14ac:dyDescent="0.2">
      <c r="A253" s="104">
        <v>0</v>
      </c>
      <c r="B253" s="48" t="s">
        <v>72</v>
      </c>
      <c r="C253" s="113">
        <v>104</v>
      </c>
      <c r="D253" s="114">
        <v>1800000000</v>
      </c>
      <c r="E253" s="115">
        <v>100</v>
      </c>
      <c r="F253" s="116">
        <f>F254</f>
        <v>14233.066999999999</v>
      </c>
      <c r="G253" s="116">
        <v>0</v>
      </c>
      <c r="H253" s="116">
        <f>H254</f>
        <v>6704.1459999999997</v>
      </c>
      <c r="I253" s="116">
        <v>0</v>
      </c>
    </row>
    <row r="254" spans="1:9" ht="25.5" x14ac:dyDescent="0.2">
      <c r="A254" s="104">
        <v>0</v>
      </c>
      <c r="B254" s="48" t="s">
        <v>73</v>
      </c>
      <c r="C254" s="113">
        <v>104</v>
      </c>
      <c r="D254" s="114">
        <v>1800000000</v>
      </c>
      <c r="E254" s="115">
        <v>120</v>
      </c>
      <c r="F254" s="116">
        <v>14233.066999999999</v>
      </c>
      <c r="G254" s="116">
        <v>0</v>
      </c>
      <c r="H254" s="116">
        <v>6704.1459999999997</v>
      </c>
      <c r="I254" s="116">
        <v>0</v>
      </c>
    </row>
    <row r="255" spans="1:9" ht="25.5" x14ac:dyDescent="0.2">
      <c r="A255" s="104">
        <v>0</v>
      </c>
      <c r="B255" s="48" t="s">
        <v>74</v>
      </c>
      <c r="C255" s="113">
        <v>104</v>
      </c>
      <c r="D255" s="114">
        <v>1800000000</v>
      </c>
      <c r="E255" s="115">
        <v>200</v>
      </c>
      <c r="F255" s="116">
        <f>F256</f>
        <v>2026.4549999999999</v>
      </c>
      <c r="G255" s="116">
        <v>0</v>
      </c>
      <c r="H255" s="116">
        <f>H256</f>
        <v>935.18799999999999</v>
      </c>
      <c r="I255" s="116">
        <v>0</v>
      </c>
    </row>
    <row r="256" spans="1:9" ht="26.85" customHeight="1" x14ac:dyDescent="0.2">
      <c r="A256" s="104">
        <v>0</v>
      </c>
      <c r="B256" s="48" t="s">
        <v>75</v>
      </c>
      <c r="C256" s="113">
        <v>104</v>
      </c>
      <c r="D256" s="114">
        <v>1800000000</v>
      </c>
      <c r="E256" s="115">
        <v>240</v>
      </c>
      <c r="F256" s="116">
        <v>2026.4549999999999</v>
      </c>
      <c r="G256" s="116">
        <v>0</v>
      </c>
      <c r="H256" s="116">
        <v>935.18799999999999</v>
      </c>
      <c r="I256" s="116">
        <v>0</v>
      </c>
    </row>
    <row r="257" spans="1:9" ht="17.25" customHeight="1" x14ac:dyDescent="0.2">
      <c r="A257" s="104">
        <v>0</v>
      </c>
      <c r="B257" s="48" t="s">
        <v>76</v>
      </c>
      <c r="C257" s="113">
        <v>104</v>
      </c>
      <c r="D257" s="114">
        <v>1800000000</v>
      </c>
      <c r="E257" s="115">
        <v>800</v>
      </c>
      <c r="F257" s="116">
        <f>F258</f>
        <v>131.62899999999999</v>
      </c>
      <c r="G257" s="116">
        <v>0</v>
      </c>
      <c r="H257" s="116">
        <f>H258</f>
        <v>54.07</v>
      </c>
      <c r="I257" s="116">
        <v>0</v>
      </c>
    </row>
    <row r="258" spans="1:9" x14ac:dyDescent="0.2">
      <c r="A258" s="104">
        <v>0</v>
      </c>
      <c r="B258" s="48" t="s">
        <v>77</v>
      </c>
      <c r="C258" s="113">
        <v>104</v>
      </c>
      <c r="D258" s="114">
        <v>1800000000</v>
      </c>
      <c r="E258" s="115">
        <v>850</v>
      </c>
      <c r="F258" s="116">
        <v>131.62899999999999</v>
      </c>
      <c r="G258" s="116">
        <v>0</v>
      </c>
      <c r="H258" s="116">
        <v>54.07</v>
      </c>
      <c r="I258" s="116">
        <v>0</v>
      </c>
    </row>
    <row r="259" spans="1:9" ht="38.25" x14ac:dyDescent="0.2">
      <c r="A259" s="104"/>
      <c r="B259" s="48" t="s">
        <v>285</v>
      </c>
      <c r="C259" s="113">
        <v>104</v>
      </c>
      <c r="D259" s="114">
        <v>1900000000</v>
      </c>
      <c r="E259" s="115"/>
      <c r="F259" s="116">
        <f>F260+F262</f>
        <v>502.46299999999997</v>
      </c>
      <c r="G259" s="116">
        <f>G260+G262</f>
        <v>502.46299999999997</v>
      </c>
      <c r="H259" s="116">
        <f>H260+H262</f>
        <v>221.09</v>
      </c>
      <c r="I259" s="116">
        <f>I260+I262</f>
        <v>221.09</v>
      </c>
    </row>
    <row r="260" spans="1:9" ht="51" x14ac:dyDescent="0.2">
      <c r="A260" s="104"/>
      <c r="B260" s="48" t="s">
        <v>72</v>
      </c>
      <c r="C260" s="113">
        <v>104</v>
      </c>
      <c r="D260" s="114">
        <v>1900000000</v>
      </c>
      <c r="E260" s="115">
        <v>100</v>
      </c>
      <c r="F260" s="116">
        <f>F261</f>
        <v>448.62799999999999</v>
      </c>
      <c r="G260" s="116">
        <f>G261</f>
        <v>448.62799999999999</v>
      </c>
      <c r="H260" s="116">
        <f>H261</f>
        <v>206.952</v>
      </c>
      <c r="I260" s="116">
        <f>I261</f>
        <v>206.952</v>
      </c>
    </row>
    <row r="261" spans="1:9" ht="25.5" x14ac:dyDescent="0.2">
      <c r="A261" s="104"/>
      <c r="B261" s="48" t="s">
        <v>73</v>
      </c>
      <c r="C261" s="113">
        <v>104</v>
      </c>
      <c r="D261" s="114">
        <v>1900000000</v>
      </c>
      <c r="E261" s="115">
        <v>120</v>
      </c>
      <c r="F261" s="116">
        <v>448.62799999999999</v>
      </c>
      <c r="G261" s="116">
        <v>448.62799999999999</v>
      </c>
      <c r="H261" s="116">
        <v>206.952</v>
      </c>
      <c r="I261" s="116">
        <v>206.952</v>
      </c>
    </row>
    <row r="262" spans="1:9" ht="25.5" x14ac:dyDescent="0.2">
      <c r="A262" s="104"/>
      <c r="B262" s="48" t="s">
        <v>74</v>
      </c>
      <c r="C262" s="113">
        <v>104</v>
      </c>
      <c r="D262" s="114">
        <v>1900000000</v>
      </c>
      <c r="E262" s="115">
        <v>200</v>
      </c>
      <c r="F262" s="116">
        <f>F263</f>
        <v>53.835000000000001</v>
      </c>
      <c r="G262" s="116">
        <f>G263</f>
        <v>53.835000000000001</v>
      </c>
      <c r="H262" s="116">
        <f>H263</f>
        <v>14.138</v>
      </c>
      <c r="I262" s="116">
        <f>I263</f>
        <v>14.138</v>
      </c>
    </row>
    <row r="263" spans="1:9" ht="25.5" x14ac:dyDescent="0.2">
      <c r="A263" s="104"/>
      <c r="B263" s="48" t="s">
        <v>75</v>
      </c>
      <c r="C263" s="113">
        <v>104</v>
      </c>
      <c r="D263" s="114">
        <v>1900000000</v>
      </c>
      <c r="E263" s="115">
        <v>240</v>
      </c>
      <c r="F263" s="116">
        <v>53.835000000000001</v>
      </c>
      <c r="G263" s="116">
        <v>53.835000000000001</v>
      </c>
      <c r="H263" s="116">
        <v>14.138</v>
      </c>
      <c r="I263" s="116">
        <v>14.138</v>
      </c>
    </row>
    <row r="264" spans="1:9" ht="38.25" x14ac:dyDescent="0.2">
      <c r="A264" s="104"/>
      <c r="B264" s="48" t="s">
        <v>289</v>
      </c>
      <c r="C264" s="113">
        <v>104</v>
      </c>
      <c r="D264" s="114">
        <v>4800000000</v>
      </c>
      <c r="E264" s="115"/>
      <c r="F264" s="116">
        <f t="shared" ref="F264:I265" si="17">F265</f>
        <v>255.012</v>
      </c>
      <c r="G264" s="116">
        <f t="shared" si="17"/>
        <v>0</v>
      </c>
      <c r="H264" s="116">
        <f t="shared" si="17"/>
        <v>113.054</v>
      </c>
      <c r="I264" s="116">
        <f t="shared" si="17"/>
        <v>0</v>
      </c>
    </row>
    <row r="265" spans="1:9" ht="25.5" x14ac:dyDescent="0.2">
      <c r="A265" s="104"/>
      <c r="B265" s="48" t="s">
        <v>74</v>
      </c>
      <c r="C265" s="113">
        <v>104</v>
      </c>
      <c r="D265" s="114">
        <v>4800000000</v>
      </c>
      <c r="E265" s="115">
        <v>200</v>
      </c>
      <c r="F265" s="116">
        <f t="shared" si="17"/>
        <v>255.012</v>
      </c>
      <c r="G265" s="116">
        <f t="shared" si="17"/>
        <v>0</v>
      </c>
      <c r="H265" s="116">
        <f t="shared" si="17"/>
        <v>113.054</v>
      </c>
      <c r="I265" s="116">
        <f t="shared" si="17"/>
        <v>0</v>
      </c>
    </row>
    <row r="266" spans="1:9" ht="25.5" x14ac:dyDescent="0.2">
      <c r="A266" s="104"/>
      <c r="B266" s="48" t="s">
        <v>75</v>
      </c>
      <c r="C266" s="113">
        <v>104</v>
      </c>
      <c r="D266" s="114">
        <v>4800000000</v>
      </c>
      <c r="E266" s="115">
        <v>240</v>
      </c>
      <c r="F266" s="116">
        <v>255.012</v>
      </c>
      <c r="G266" s="116"/>
      <c r="H266" s="116">
        <v>113.054</v>
      </c>
      <c r="I266" s="116"/>
    </row>
    <row r="267" spans="1:9" x14ac:dyDescent="0.2">
      <c r="A267" s="104"/>
      <c r="B267" s="124" t="s">
        <v>253</v>
      </c>
      <c r="C267" s="111">
        <v>105</v>
      </c>
      <c r="D267" s="112"/>
      <c r="E267" s="145"/>
      <c r="F267" s="37">
        <f t="shared" ref="F267:I270" si="18">F268</f>
        <v>76.284999999999997</v>
      </c>
      <c r="G267" s="37">
        <f t="shared" si="18"/>
        <v>76.284999999999997</v>
      </c>
      <c r="H267" s="37">
        <f t="shared" si="18"/>
        <v>76.284999999999997</v>
      </c>
      <c r="I267" s="37">
        <f t="shared" si="18"/>
        <v>76.284999999999997</v>
      </c>
    </row>
    <row r="268" spans="1:9" x14ac:dyDescent="0.2">
      <c r="A268" s="104"/>
      <c r="B268" s="125" t="s">
        <v>93</v>
      </c>
      <c r="C268" s="113">
        <v>105</v>
      </c>
      <c r="D268" s="114">
        <v>9000000000</v>
      </c>
      <c r="E268" s="115"/>
      <c r="F268" s="116">
        <f>F269</f>
        <v>76.284999999999997</v>
      </c>
      <c r="G268" s="116">
        <f>G269</f>
        <v>76.284999999999997</v>
      </c>
      <c r="H268" s="116">
        <f>H269</f>
        <v>76.284999999999997</v>
      </c>
      <c r="I268" s="116">
        <f>I269</f>
        <v>76.284999999999997</v>
      </c>
    </row>
    <row r="269" spans="1:9" ht="53.25" customHeight="1" x14ac:dyDescent="0.2">
      <c r="A269" s="104"/>
      <c r="B269" s="126" t="s">
        <v>252</v>
      </c>
      <c r="C269" s="113">
        <v>105</v>
      </c>
      <c r="D269" s="114">
        <v>9010000000</v>
      </c>
      <c r="E269" s="115"/>
      <c r="F269" s="116">
        <f t="shared" si="18"/>
        <v>76.284999999999997</v>
      </c>
      <c r="G269" s="116">
        <f t="shared" si="18"/>
        <v>76.284999999999997</v>
      </c>
      <c r="H269" s="116">
        <f t="shared" si="18"/>
        <v>76.284999999999997</v>
      </c>
      <c r="I269" s="116">
        <f t="shared" si="18"/>
        <v>76.284999999999997</v>
      </c>
    </row>
    <row r="270" spans="1:9" ht="25.5" x14ac:dyDescent="0.2">
      <c r="A270" s="104"/>
      <c r="B270" s="126" t="s">
        <v>101</v>
      </c>
      <c r="C270" s="113">
        <v>105</v>
      </c>
      <c r="D270" s="114">
        <v>9010000000</v>
      </c>
      <c r="E270" s="115">
        <v>600</v>
      </c>
      <c r="F270" s="116">
        <f t="shared" si="18"/>
        <v>76.284999999999997</v>
      </c>
      <c r="G270" s="116">
        <f t="shared" si="18"/>
        <v>76.284999999999997</v>
      </c>
      <c r="H270" s="116">
        <f t="shared" si="18"/>
        <v>76.284999999999997</v>
      </c>
      <c r="I270" s="116">
        <f t="shared" si="18"/>
        <v>76.284999999999997</v>
      </c>
    </row>
    <row r="271" spans="1:9" x14ac:dyDescent="0.2">
      <c r="A271" s="104"/>
      <c r="B271" s="126" t="s">
        <v>102</v>
      </c>
      <c r="C271" s="113">
        <v>105</v>
      </c>
      <c r="D271" s="114">
        <v>9010000000</v>
      </c>
      <c r="E271" s="115">
        <v>620</v>
      </c>
      <c r="F271" s="116">
        <v>76.284999999999997</v>
      </c>
      <c r="G271" s="116">
        <v>76.284999999999997</v>
      </c>
      <c r="H271" s="116">
        <v>76.284999999999997</v>
      </c>
      <c r="I271" s="116">
        <v>76.284999999999997</v>
      </c>
    </row>
    <row r="272" spans="1:9" ht="18.75" customHeight="1" x14ac:dyDescent="0.2">
      <c r="A272" s="104">
        <v>0</v>
      </c>
      <c r="B272" s="110" t="s">
        <v>131</v>
      </c>
      <c r="C272" s="111">
        <v>111</v>
      </c>
      <c r="D272" s="112">
        <v>0</v>
      </c>
      <c r="E272" s="145">
        <v>0</v>
      </c>
      <c r="F272" s="37">
        <f>F273</f>
        <v>1415.3050000000001</v>
      </c>
      <c r="G272" s="37">
        <v>0</v>
      </c>
      <c r="H272" s="37">
        <f>H273</f>
        <v>0</v>
      </c>
      <c r="I272" s="37">
        <v>0</v>
      </c>
    </row>
    <row r="273" spans="1:9" x14ac:dyDescent="0.2">
      <c r="A273" s="104">
        <v>0</v>
      </c>
      <c r="B273" s="48" t="s">
        <v>93</v>
      </c>
      <c r="C273" s="113">
        <v>111</v>
      </c>
      <c r="D273" s="114" t="s">
        <v>20</v>
      </c>
      <c r="E273" s="115">
        <v>0</v>
      </c>
      <c r="F273" s="116">
        <f>F276</f>
        <v>1415.3050000000001</v>
      </c>
      <c r="G273" s="116">
        <v>0</v>
      </c>
      <c r="H273" s="116">
        <f>H276</f>
        <v>0</v>
      </c>
      <c r="I273" s="116">
        <v>0</v>
      </c>
    </row>
    <row r="274" spans="1:9" hidden="1" x14ac:dyDescent="0.2">
      <c r="A274" s="104">
        <v>0</v>
      </c>
      <c r="B274" s="48" t="s">
        <v>93</v>
      </c>
      <c r="C274" s="113">
        <v>111</v>
      </c>
      <c r="D274" s="114" t="s">
        <v>20</v>
      </c>
      <c r="E274" s="115">
        <v>0</v>
      </c>
      <c r="F274" s="116">
        <v>0</v>
      </c>
      <c r="G274" s="116">
        <v>0</v>
      </c>
      <c r="H274" s="116">
        <v>0</v>
      </c>
      <c r="I274" s="116">
        <v>0</v>
      </c>
    </row>
    <row r="275" spans="1:9" hidden="1" x14ac:dyDescent="0.2">
      <c r="A275" s="104">
        <v>0</v>
      </c>
      <c r="B275" s="48" t="s">
        <v>93</v>
      </c>
      <c r="C275" s="113">
        <v>111</v>
      </c>
      <c r="D275" s="114" t="s">
        <v>20</v>
      </c>
      <c r="E275" s="115">
        <v>0</v>
      </c>
      <c r="F275" s="116">
        <v>0</v>
      </c>
      <c r="G275" s="116">
        <v>0</v>
      </c>
      <c r="H275" s="116">
        <v>0</v>
      </c>
      <c r="I275" s="116">
        <v>0</v>
      </c>
    </row>
    <row r="276" spans="1:9" ht="52.5" customHeight="1" x14ac:dyDescent="0.2">
      <c r="A276" s="104">
        <v>0</v>
      </c>
      <c r="B276" s="48" t="s">
        <v>247</v>
      </c>
      <c r="C276" s="113">
        <v>111</v>
      </c>
      <c r="D276" s="114">
        <v>9010000000</v>
      </c>
      <c r="E276" s="115">
        <v>0</v>
      </c>
      <c r="F276" s="116">
        <f>F279</f>
        <v>1415.3050000000001</v>
      </c>
      <c r="G276" s="116">
        <v>0</v>
      </c>
      <c r="H276" s="116">
        <f>H279</f>
        <v>0</v>
      </c>
      <c r="I276" s="116">
        <v>0</v>
      </c>
    </row>
    <row r="277" spans="1:9" hidden="1" x14ac:dyDescent="0.2">
      <c r="A277" s="104">
        <v>0</v>
      </c>
      <c r="B277" s="48" t="s">
        <v>132</v>
      </c>
      <c r="C277" s="113">
        <v>111</v>
      </c>
      <c r="D277" s="114" t="s">
        <v>43</v>
      </c>
      <c r="E277" s="115">
        <v>0</v>
      </c>
      <c r="F277" s="116">
        <v>0</v>
      </c>
      <c r="G277" s="116">
        <v>0</v>
      </c>
      <c r="H277" s="116">
        <v>0</v>
      </c>
      <c r="I277" s="116">
        <v>0</v>
      </c>
    </row>
    <row r="278" spans="1:9" hidden="1" x14ac:dyDescent="0.2">
      <c r="A278" s="104">
        <v>0</v>
      </c>
      <c r="B278" s="48" t="s">
        <v>132</v>
      </c>
      <c r="C278" s="113">
        <v>111</v>
      </c>
      <c r="D278" s="114" t="s">
        <v>43</v>
      </c>
      <c r="E278" s="115">
        <v>0</v>
      </c>
      <c r="F278" s="116">
        <v>0</v>
      </c>
      <c r="G278" s="116">
        <v>0</v>
      </c>
      <c r="H278" s="116">
        <v>0</v>
      </c>
      <c r="I278" s="116">
        <v>0</v>
      </c>
    </row>
    <row r="279" spans="1:9" x14ac:dyDescent="0.2">
      <c r="A279" s="104">
        <v>0</v>
      </c>
      <c r="B279" s="48" t="s">
        <v>76</v>
      </c>
      <c r="C279" s="113">
        <v>111</v>
      </c>
      <c r="D279" s="114">
        <v>9010000000</v>
      </c>
      <c r="E279" s="115">
        <v>800</v>
      </c>
      <c r="F279" s="116">
        <f>F280</f>
        <v>1415.3050000000001</v>
      </c>
      <c r="G279" s="116">
        <v>0</v>
      </c>
      <c r="H279" s="116">
        <f>H280</f>
        <v>0</v>
      </c>
      <c r="I279" s="116">
        <v>0</v>
      </c>
    </row>
    <row r="280" spans="1:9" s="15" customFormat="1" x14ac:dyDescent="0.2">
      <c r="A280" s="104"/>
      <c r="B280" s="48" t="s">
        <v>133</v>
      </c>
      <c r="C280" s="113">
        <v>111</v>
      </c>
      <c r="D280" s="114">
        <v>9010000000</v>
      </c>
      <c r="E280" s="115">
        <v>870</v>
      </c>
      <c r="F280" s="116">
        <v>1415.3050000000001</v>
      </c>
      <c r="G280" s="116"/>
      <c r="H280" s="116"/>
      <c r="I280" s="116"/>
    </row>
    <row r="281" spans="1:9" x14ac:dyDescent="0.2">
      <c r="A281" s="104">
        <v>0</v>
      </c>
      <c r="B281" s="110" t="s">
        <v>96</v>
      </c>
      <c r="C281" s="111">
        <v>113</v>
      </c>
      <c r="D281" s="112">
        <v>0</v>
      </c>
      <c r="E281" s="145">
        <v>0</v>
      </c>
      <c r="F281" s="37">
        <f>F282+F301+F315+F320+F323</f>
        <v>12831.047999999999</v>
      </c>
      <c r="G281" s="37">
        <f>G282+G301+G315+G320+G323</f>
        <v>3629.4100000000003</v>
      </c>
      <c r="H281" s="37">
        <f>H282+H301+H315+H320+H323</f>
        <v>5803.9230000000007</v>
      </c>
      <c r="I281" s="37">
        <f>I282+I301+I315+I320+I323</f>
        <v>1753.5550000000001</v>
      </c>
    </row>
    <row r="282" spans="1:9" ht="25.5" x14ac:dyDescent="0.2">
      <c r="A282" s="104">
        <v>0</v>
      </c>
      <c r="B282" s="48" t="s">
        <v>274</v>
      </c>
      <c r="C282" s="113">
        <v>113</v>
      </c>
      <c r="D282" s="114" t="s">
        <v>46</v>
      </c>
      <c r="E282" s="115">
        <v>0</v>
      </c>
      <c r="F282" s="116">
        <f>F288+F290+F292</f>
        <v>12338.973999999998</v>
      </c>
      <c r="G282" s="116">
        <f>G288+G290+G292</f>
        <v>3629.4100000000003</v>
      </c>
      <c r="H282" s="116">
        <f>H288+H290+H292</f>
        <v>5510.6940000000004</v>
      </c>
      <c r="I282" s="116">
        <f>I288+I290+I292</f>
        <v>1753.5550000000001</v>
      </c>
    </row>
    <row r="283" spans="1:9" ht="25.5" hidden="1" x14ac:dyDescent="0.2">
      <c r="A283" s="104">
        <v>0</v>
      </c>
      <c r="B283" s="48" t="s">
        <v>135</v>
      </c>
      <c r="C283" s="113">
        <v>113</v>
      </c>
      <c r="D283" s="114" t="s">
        <v>46</v>
      </c>
      <c r="E283" s="115">
        <v>0</v>
      </c>
      <c r="F283" s="116">
        <v>0</v>
      </c>
      <c r="G283" s="116">
        <v>0</v>
      </c>
      <c r="H283" s="116">
        <v>0</v>
      </c>
      <c r="I283" s="116">
        <v>0</v>
      </c>
    </row>
    <row r="284" spans="1:9" ht="25.5" hidden="1" x14ac:dyDescent="0.2">
      <c r="A284" s="104">
        <v>0</v>
      </c>
      <c r="B284" s="48" t="s">
        <v>135</v>
      </c>
      <c r="C284" s="113">
        <v>113</v>
      </c>
      <c r="D284" s="114" t="s">
        <v>46</v>
      </c>
      <c r="E284" s="115">
        <v>0</v>
      </c>
      <c r="F284" s="116">
        <v>0</v>
      </c>
      <c r="G284" s="116">
        <v>0</v>
      </c>
      <c r="H284" s="116">
        <v>0</v>
      </c>
      <c r="I284" s="116">
        <v>0</v>
      </c>
    </row>
    <row r="285" spans="1:9" ht="25.5" hidden="1" x14ac:dyDescent="0.2">
      <c r="A285" s="104">
        <v>0</v>
      </c>
      <c r="B285" s="48" t="s">
        <v>136</v>
      </c>
      <c r="C285" s="113">
        <v>113</v>
      </c>
      <c r="D285" s="114" t="s">
        <v>47</v>
      </c>
      <c r="E285" s="115">
        <v>0</v>
      </c>
      <c r="F285" s="116">
        <v>0</v>
      </c>
      <c r="G285" s="116">
        <v>0</v>
      </c>
      <c r="H285" s="116">
        <v>0</v>
      </c>
      <c r="I285" s="116">
        <v>0</v>
      </c>
    </row>
    <row r="286" spans="1:9" ht="25.5" hidden="1" x14ac:dyDescent="0.2">
      <c r="A286" s="104">
        <v>0</v>
      </c>
      <c r="B286" s="48" t="s">
        <v>136</v>
      </c>
      <c r="C286" s="113">
        <v>113</v>
      </c>
      <c r="D286" s="114" t="s">
        <v>47</v>
      </c>
      <c r="E286" s="115">
        <v>0</v>
      </c>
      <c r="F286" s="116">
        <v>0</v>
      </c>
      <c r="G286" s="116">
        <v>0</v>
      </c>
      <c r="H286" s="116">
        <v>0</v>
      </c>
      <c r="I286" s="116">
        <v>0</v>
      </c>
    </row>
    <row r="287" spans="1:9" ht="25.5" hidden="1" x14ac:dyDescent="0.2">
      <c r="A287" s="104">
        <v>0</v>
      </c>
      <c r="B287" s="48" t="s">
        <v>136</v>
      </c>
      <c r="C287" s="113">
        <v>113</v>
      </c>
      <c r="D287" s="114" t="s">
        <v>47</v>
      </c>
      <c r="E287" s="115">
        <v>0</v>
      </c>
      <c r="F287" s="116">
        <v>0</v>
      </c>
      <c r="G287" s="116">
        <v>0</v>
      </c>
      <c r="H287" s="116">
        <v>0</v>
      </c>
      <c r="I287" s="116">
        <v>0</v>
      </c>
    </row>
    <row r="288" spans="1:9" ht="51" x14ac:dyDescent="0.2">
      <c r="A288" s="104">
        <v>0</v>
      </c>
      <c r="B288" s="48" t="s">
        <v>72</v>
      </c>
      <c r="C288" s="113">
        <v>113</v>
      </c>
      <c r="D288" s="114" t="s">
        <v>46</v>
      </c>
      <c r="E288" s="115">
        <v>100</v>
      </c>
      <c r="F288" s="116">
        <f>F289</f>
        <v>10844.99</v>
      </c>
      <c r="G288" s="116">
        <f>G289</f>
        <v>3197.123</v>
      </c>
      <c r="H288" s="116">
        <f>H289</f>
        <v>4723.01</v>
      </c>
      <c r="I288" s="116">
        <f>I289</f>
        <v>1510.703</v>
      </c>
    </row>
    <row r="289" spans="1:9" x14ac:dyDescent="0.2">
      <c r="A289" s="104">
        <v>0</v>
      </c>
      <c r="B289" s="48" t="s">
        <v>134</v>
      </c>
      <c r="C289" s="113">
        <v>113</v>
      </c>
      <c r="D289" s="114" t="s">
        <v>46</v>
      </c>
      <c r="E289" s="115">
        <v>110</v>
      </c>
      <c r="F289" s="116">
        <v>10844.99</v>
      </c>
      <c r="G289" s="116">
        <v>3197.123</v>
      </c>
      <c r="H289" s="116">
        <v>4723.01</v>
      </c>
      <c r="I289" s="116">
        <v>1510.703</v>
      </c>
    </row>
    <row r="290" spans="1:9" ht="32.25" customHeight="1" x14ac:dyDescent="0.2">
      <c r="A290" s="104">
        <v>0</v>
      </c>
      <c r="B290" s="48" t="s">
        <v>74</v>
      </c>
      <c r="C290" s="113">
        <v>113</v>
      </c>
      <c r="D290" s="114" t="s">
        <v>46</v>
      </c>
      <c r="E290" s="115">
        <v>200</v>
      </c>
      <c r="F290" s="116">
        <f>F291</f>
        <v>1474.4159999999999</v>
      </c>
      <c r="G290" s="116">
        <f>G291</f>
        <v>430.71899999999999</v>
      </c>
      <c r="H290" s="116">
        <f>H291</f>
        <v>772.31700000000001</v>
      </c>
      <c r="I290" s="116">
        <f>I291</f>
        <v>241.971</v>
      </c>
    </row>
    <row r="291" spans="1:9" ht="26.25" customHeight="1" x14ac:dyDescent="0.2">
      <c r="A291" s="104">
        <v>0</v>
      </c>
      <c r="B291" s="48" t="s">
        <v>75</v>
      </c>
      <c r="C291" s="113">
        <v>113</v>
      </c>
      <c r="D291" s="114" t="s">
        <v>46</v>
      </c>
      <c r="E291" s="115">
        <v>240</v>
      </c>
      <c r="F291" s="116">
        <v>1474.4159999999999</v>
      </c>
      <c r="G291" s="116">
        <v>430.71899999999999</v>
      </c>
      <c r="H291" s="116">
        <v>772.31700000000001</v>
      </c>
      <c r="I291" s="116">
        <v>241.971</v>
      </c>
    </row>
    <row r="292" spans="1:9" x14ac:dyDescent="0.2">
      <c r="A292" s="104">
        <v>0</v>
      </c>
      <c r="B292" s="48" t="s">
        <v>76</v>
      </c>
      <c r="C292" s="113">
        <v>113</v>
      </c>
      <c r="D292" s="114" t="s">
        <v>46</v>
      </c>
      <c r="E292" s="115">
        <v>800</v>
      </c>
      <c r="F292" s="116">
        <f>F293</f>
        <v>19.568000000000001</v>
      </c>
      <c r="G292" s="116">
        <f>G293</f>
        <v>1.5680000000000001</v>
      </c>
      <c r="H292" s="116">
        <f>H293</f>
        <v>15.367000000000001</v>
      </c>
      <c r="I292" s="116">
        <f>I293</f>
        <v>0.88100000000000001</v>
      </c>
    </row>
    <row r="293" spans="1:9" x14ac:dyDescent="0.2">
      <c r="A293" s="104">
        <v>0</v>
      </c>
      <c r="B293" s="48" t="s">
        <v>77</v>
      </c>
      <c r="C293" s="113">
        <v>113</v>
      </c>
      <c r="D293" s="114" t="s">
        <v>46</v>
      </c>
      <c r="E293" s="115">
        <v>850</v>
      </c>
      <c r="F293" s="116">
        <v>19.568000000000001</v>
      </c>
      <c r="G293" s="116">
        <v>1.5680000000000001</v>
      </c>
      <c r="H293" s="116">
        <v>15.367000000000001</v>
      </c>
      <c r="I293" s="116">
        <v>0.88100000000000001</v>
      </c>
    </row>
    <row r="294" spans="1:9" hidden="1" x14ac:dyDescent="0.2">
      <c r="A294" s="104">
        <v>0</v>
      </c>
      <c r="B294" s="48" t="s">
        <v>94</v>
      </c>
      <c r="C294" s="113">
        <v>113</v>
      </c>
      <c r="D294" s="114" t="s">
        <v>48</v>
      </c>
      <c r="E294" s="115">
        <v>0</v>
      </c>
      <c r="F294" s="116">
        <v>0</v>
      </c>
      <c r="G294" s="116">
        <v>0</v>
      </c>
      <c r="H294" s="116">
        <v>0</v>
      </c>
      <c r="I294" s="116">
        <v>0</v>
      </c>
    </row>
    <row r="295" spans="1:9" hidden="1" x14ac:dyDescent="0.2">
      <c r="A295" s="104">
        <v>0</v>
      </c>
      <c r="B295" s="48" t="s">
        <v>76</v>
      </c>
      <c r="C295" s="113">
        <v>113</v>
      </c>
      <c r="D295" s="114" t="s">
        <v>49</v>
      </c>
      <c r="E295" s="115">
        <v>800</v>
      </c>
      <c r="F295" s="116">
        <v>0</v>
      </c>
      <c r="G295" s="116">
        <v>0</v>
      </c>
      <c r="H295" s="116">
        <v>0</v>
      </c>
      <c r="I295" s="116">
        <v>0</v>
      </c>
    </row>
    <row r="296" spans="1:9" hidden="1" x14ac:dyDescent="0.2">
      <c r="A296" s="104">
        <v>0</v>
      </c>
      <c r="B296" s="48" t="s">
        <v>77</v>
      </c>
      <c r="C296" s="113">
        <v>113</v>
      </c>
      <c r="D296" s="114" t="s">
        <v>49</v>
      </c>
      <c r="E296" s="115">
        <v>850</v>
      </c>
      <c r="F296" s="116">
        <v>0</v>
      </c>
      <c r="G296" s="116">
        <v>0</v>
      </c>
      <c r="H296" s="116">
        <v>0</v>
      </c>
      <c r="I296" s="116">
        <v>0</v>
      </c>
    </row>
    <row r="297" spans="1:9" ht="25.5" hidden="1" x14ac:dyDescent="0.2">
      <c r="A297" s="104">
        <v>0</v>
      </c>
      <c r="B297" s="48" t="s">
        <v>74</v>
      </c>
      <c r="C297" s="113">
        <v>113</v>
      </c>
      <c r="D297" s="114" t="s">
        <v>50</v>
      </c>
      <c r="E297" s="115">
        <v>200</v>
      </c>
      <c r="F297" s="116">
        <v>0</v>
      </c>
      <c r="G297" s="116">
        <v>0</v>
      </c>
      <c r="H297" s="116">
        <v>0</v>
      </c>
      <c r="I297" s="116">
        <v>0</v>
      </c>
    </row>
    <row r="298" spans="1:9" ht="25.5" hidden="1" x14ac:dyDescent="0.2">
      <c r="A298" s="104">
        <v>0</v>
      </c>
      <c r="B298" s="48" t="s">
        <v>75</v>
      </c>
      <c r="C298" s="113">
        <v>113</v>
      </c>
      <c r="D298" s="114" t="s">
        <v>50</v>
      </c>
      <c r="E298" s="115">
        <v>240</v>
      </c>
      <c r="F298" s="116">
        <v>0</v>
      </c>
      <c r="G298" s="116">
        <v>0</v>
      </c>
      <c r="H298" s="116">
        <v>0</v>
      </c>
      <c r="I298" s="116">
        <v>0</v>
      </c>
    </row>
    <row r="299" spans="1:9" hidden="1" x14ac:dyDescent="0.2">
      <c r="A299" s="104">
        <v>0</v>
      </c>
      <c r="B299" s="48" t="s">
        <v>76</v>
      </c>
      <c r="C299" s="113">
        <v>113</v>
      </c>
      <c r="D299" s="114" t="s">
        <v>50</v>
      </c>
      <c r="E299" s="115">
        <v>800</v>
      </c>
      <c r="F299" s="116">
        <v>0</v>
      </c>
      <c r="G299" s="116">
        <v>0</v>
      </c>
      <c r="H299" s="116">
        <v>0</v>
      </c>
      <c r="I299" s="116">
        <v>0</v>
      </c>
    </row>
    <row r="300" spans="1:9" hidden="1" x14ac:dyDescent="0.2">
      <c r="A300" s="104">
        <v>0</v>
      </c>
      <c r="B300" s="48" t="s">
        <v>77</v>
      </c>
      <c r="C300" s="113">
        <v>113</v>
      </c>
      <c r="D300" s="114" t="s">
        <v>50</v>
      </c>
      <c r="E300" s="115">
        <v>850</v>
      </c>
      <c r="F300" s="116">
        <v>0</v>
      </c>
      <c r="G300" s="116">
        <v>0</v>
      </c>
      <c r="H300" s="116">
        <v>0</v>
      </c>
      <c r="I300" s="116">
        <v>0</v>
      </c>
    </row>
    <row r="301" spans="1:9" ht="51" x14ac:dyDescent="0.2">
      <c r="A301" s="104">
        <v>0</v>
      </c>
      <c r="B301" s="48" t="s">
        <v>227</v>
      </c>
      <c r="C301" s="113">
        <v>113</v>
      </c>
      <c r="D301" s="114">
        <v>1800000000</v>
      </c>
      <c r="E301" s="115">
        <v>0</v>
      </c>
      <c r="F301" s="116">
        <f>F307+F309</f>
        <v>376.07399999999996</v>
      </c>
      <c r="G301" s="116">
        <v>0</v>
      </c>
      <c r="H301" s="116">
        <f>H307+H309</f>
        <v>293.22899999999998</v>
      </c>
      <c r="I301" s="116">
        <v>0</v>
      </c>
    </row>
    <row r="302" spans="1:9" hidden="1" x14ac:dyDescent="0.2">
      <c r="A302" s="104">
        <v>0</v>
      </c>
      <c r="B302" s="48" t="s">
        <v>93</v>
      </c>
      <c r="C302" s="113">
        <v>113</v>
      </c>
      <c r="D302" s="114" t="s">
        <v>20</v>
      </c>
      <c r="E302" s="115">
        <v>0</v>
      </c>
      <c r="F302" s="116">
        <v>0</v>
      </c>
      <c r="G302" s="116">
        <v>0</v>
      </c>
      <c r="H302" s="116">
        <v>0</v>
      </c>
      <c r="I302" s="116">
        <v>0</v>
      </c>
    </row>
    <row r="303" spans="1:9" hidden="1" x14ac:dyDescent="0.2">
      <c r="A303" s="104">
        <v>0</v>
      </c>
      <c r="B303" s="48" t="s">
        <v>93</v>
      </c>
      <c r="C303" s="113">
        <v>113</v>
      </c>
      <c r="D303" s="114" t="s">
        <v>20</v>
      </c>
      <c r="E303" s="115">
        <v>0</v>
      </c>
      <c r="F303" s="116">
        <v>0</v>
      </c>
      <c r="G303" s="116">
        <v>0</v>
      </c>
      <c r="H303" s="116">
        <v>0</v>
      </c>
      <c r="I303" s="116">
        <v>0</v>
      </c>
    </row>
    <row r="304" spans="1:9" ht="25.5" hidden="1" x14ac:dyDescent="0.2">
      <c r="A304" s="104">
        <v>0</v>
      </c>
      <c r="B304" s="48" t="s">
        <v>137</v>
      </c>
      <c r="C304" s="113">
        <v>113</v>
      </c>
      <c r="D304" s="114" t="s">
        <v>51</v>
      </c>
      <c r="E304" s="115">
        <v>0</v>
      </c>
      <c r="F304" s="116">
        <v>0</v>
      </c>
      <c r="G304" s="116">
        <v>0</v>
      </c>
      <c r="H304" s="116">
        <v>0</v>
      </c>
      <c r="I304" s="116">
        <v>0</v>
      </c>
    </row>
    <row r="305" spans="1:9" ht="25.5" hidden="1" x14ac:dyDescent="0.2">
      <c r="A305" s="104">
        <v>0</v>
      </c>
      <c r="B305" s="48" t="s">
        <v>137</v>
      </c>
      <c r="C305" s="113">
        <v>113</v>
      </c>
      <c r="D305" s="114" t="s">
        <v>51</v>
      </c>
      <c r="E305" s="115">
        <v>0</v>
      </c>
      <c r="F305" s="116">
        <v>0</v>
      </c>
      <c r="G305" s="116">
        <v>0</v>
      </c>
      <c r="H305" s="116">
        <v>0</v>
      </c>
      <c r="I305" s="116">
        <v>0</v>
      </c>
    </row>
    <row r="306" spans="1:9" ht="25.5" hidden="1" x14ac:dyDescent="0.2">
      <c r="A306" s="104">
        <v>0</v>
      </c>
      <c r="B306" s="48" t="s">
        <v>137</v>
      </c>
      <c r="C306" s="113">
        <v>113</v>
      </c>
      <c r="D306" s="114" t="s">
        <v>51</v>
      </c>
      <c r="E306" s="115">
        <v>0</v>
      </c>
      <c r="F306" s="116">
        <v>0</v>
      </c>
      <c r="G306" s="116">
        <v>0</v>
      </c>
      <c r="H306" s="116">
        <v>0</v>
      </c>
      <c r="I306" s="116">
        <v>0</v>
      </c>
    </row>
    <row r="307" spans="1:9" ht="25.5" x14ac:dyDescent="0.2">
      <c r="A307" s="104">
        <v>0</v>
      </c>
      <c r="B307" s="48" t="s">
        <v>74</v>
      </c>
      <c r="C307" s="113">
        <v>113</v>
      </c>
      <c r="D307" s="114">
        <v>1800000000</v>
      </c>
      <c r="E307" s="115">
        <v>200</v>
      </c>
      <c r="F307" s="116">
        <f>F308</f>
        <v>271.77999999999997</v>
      </c>
      <c r="G307" s="116">
        <v>0</v>
      </c>
      <c r="H307" s="116">
        <f>H308</f>
        <v>188.935</v>
      </c>
      <c r="I307" s="116">
        <v>0</v>
      </c>
    </row>
    <row r="308" spans="1:9" ht="25.5" x14ac:dyDescent="0.2">
      <c r="A308" s="104">
        <v>0</v>
      </c>
      <c r="B308" s="48" t="s">
        <v>75</v>
      </c>
      <c r="C308" s="113">
        <v>113</v>
      </c>
      <c r="D308" s="114">
        <v>1800000000</v>
      </c>
      <c r="E308" s="115">
        <v>240</v>
      </c>
      <c r="F308" s="116">
        <v>271.77999999999997</v>
      </c>
      <c r="G308" s="116">
        <v>0</v>
      </c>
      <c r="H308" s="116">
        <v>188.935</v>
      </c>
      <c r="I308" s="116">
        <v>0</v>
      </c>
    </row>
    <row r="309" spans="1:9" ht="12" customHeight="1" x14ac:dyDescent="0.2">
      <c r="A309" s="104">
        <v>0</v>
      </c>
      <c r="B309" s="48" t="s">
        <v>76</v>
      </c>
      <c r="C309" s="113">
        <v>113</v>
      </c>
      <c r="D309" s="114">
        <v>1800000000</v>
      </c>
      <c r="E309" s="115">
        <v>800</v>
      </c>
      <c r="F309" s="116">
        <f>F310+F311</f>
        <v>104.294</v>
      </c>
      <c r="G309" s="116">
        <v>0</v>
      </c>
      <c r="H309" s="116">
        <f>H310+H311</f>
        <v>104.294</v>
      </c>
      <c r="I309" s="116">
        <v>0</v>
      </c>
    </row>
    <row r="310" spans="1:9" s="15" customFormat="1" x14ac:dyDescent="0.2">
      <c r="A310" s="104"/>
      <c r="B310" s="48" t="s">
        <v>172</v>
      </c>
      <c r="C310" s="113">
        <v>113</v>
      </c>
      <c r="D310" s="114">
        <v>1800000000</v>
      </c>
      <c r="E310" s="115">
        <v>830</v>
      </c>
      <c r="F310" s="116">
        <v>57.41</v>
      </c>
      <c r="G310" s="116"/>
      <c r="H310" s="116">
        <v>57.41</v>
      </c>
      <c r="I310" s="116"/>
    </row>
    <row r="311" spans="1:9" x14ac:dyDescent="0.2">
      <c r="A311" s="104">
        <v>0</v>
      </c>
      <c r="B311" s="48" t="s">
        <v>77</v>
      </c>
      <c r="C311" s="113">
        <v>113</v>
      </c>
      <c r="D311" s="114">
        <v>1800000000</v>
      </c>
      <c r="E311" s="115">
        <v>850</v>
      </c>
      <c r="F311" s="116">
        <v>46.884</v>
      </c>
      <c r="G311" s="116">
        <v>0</v>
      </c>
      <c r="H311" s="116">
        <v>46.884</v>
      </c>
      <c r="I311" s="116">
        <v>0</v>
      </c>
    </row>
    <row r="312" spans="1:9" hidden="1" x14ac:dyDescent="0.2">
      <c r="A312" s="104"/>
      <c r="B312" s="48" t="s">
        <v>86</v>
      </c>
      <c r="C312" s="113">
        <v>113</v>
      </c>
      <c r="D312" s="127" t="s">
        <v>173</v>
      </c>
      <c r="E312" s="115"/>
      <c r="F312" s="116">
        <f>F313</f>
        <v>0</v>
      </c>
      <c r="G312" s="116"/>
      <c r="H312" s="116">
        <f>H313</f>
        <v>0</v>
      </c>
      <c r="I312" s="116"/>
    </row>
    <row r="313" spans="1:9" hidden="1" x14ac:dyDescent="0.2">
      <c r="A313" s="104"/>
      <c r="B313" s="48" t="s">
        <v>76</v>
      </c>
      <c r="C313" s="113">
        <v>113</v>
      </c>
      <c r="D313" s="127" t="s">
        <v>173</v>
      </c>
      <c r="E313" s="115">
        <v>800</v>
      </c>
      <c r="F313" s="116">
        <f>F314</f>
        <v>0</v>
      </c>
      <c r="G313" s="116"/>
      <c r="H313" s="116">
        <f>H314</f>
        <v>0</v>
      </c>
      <c r="I313" s="116"/>
    </row>
    <row r="314" spans="1:9" hidden="1" x14ac:dyDescent="0.2">
      <c r="A314" s="104"/>
      <c r="B314" s="48" t="s">
        <v>172</v>
      </c>
      <c r="C314" s="113">
        <v>113</v>
      </c>
      <c r="D314" s="127" t="s">
        <v>173</v>
      </c>
      <c r="E314" s="115">
        <v>830</v>
      </c>
      <c r="F314" s="116"/>
      <c r="G314" s="116"/>
      <c r="H314" s="116"/>
      <c r="I314" s="116"/>
    </row>
    <row r="315" spans="1:9" ht="38.25" hidden="1" x14ac:dyDescent="0.2">
      <c r="A315" s="104"/>
      <c r="B315" s="48" t="s">
        <v>214</v>
      </c>
      <c r="C315" s="113">
        <v>113</v>
      </c>
      <c r="D315" s="114">
        <v>4100000000</v>
      </c>
      <c r="E315" s="115"/>
      <c r="F315" s="116">
        <f>F316</f>
        <v>0</v>
      </c>
      <c r="G315" s="116"/>
      <c r="H315" s="116">
        <f>H316</f>
        <v>0</v>
      </c>
      <c r="I315" s="116"/>
    </row>
    <row r="316" spans="1:9" hidden="1" x14ac:dyDescent="0.2">
      <c r="A316" s="104"/>
      <c r="B316" s="48" t="s">
        <v>98</v>
      </c>
      <c r="C316" s="113">
        <v>113</v>
      </c>
      <c r="D316" s="114">
        <v>4100020000</v>
      </c>
      <c r="E316" s="115"/>
      <c r="F316" s="116">
        <f>F317</f>
        <v>0</v>
      </c>
      <c r="G316" s="116"/>
      <c r="H316" s="116">
        <f>H317</f>
        <v>0</v>
      </c>
      <c r="I316" s="116"/>
    </row>
    <row r="317" spans="1:9" ht="31.5" hidden="1" customHeight="1" x14ac:dyDescent="0.2">
      <c r="A317" s="104"/>
      <c r="B317" s="48" t="s">
        <v>137</v>
      </c>
      <c r="C317" s="113">
        <v>113</v>
      </c>
      <c r="D317" s="114">
        <v>4100022000</v>
      </c>
      <c r="E317" s="115"/>
      <c r="F317" s="116">
        <f>F318</f>
        <v>0</v>
      </c>
      <c r="G317" s="116"/>
      <c r="H317" s="116">
        <f>H318</f>
        <v>0</v>
      </c>
      <c r="I317" s="116"/>
    </row>
    <row r="318" spans="1:9" ht="25.5" hidden="1" x14ac:dyDescent="0.2">
      <c r="A318" s="104"/>
      <c r="B318" s="48" t="s">
        <v>74</v>
      </c>
      <c r="C318" s="113">
        <v>113</v>
      </c>
      <c r="D318" s="114">
        <v>4100022000</v>
      </c>
      <c r="E318" s="115">
        <v>200</v>
      </c>
      <c r="F318" s="116">
        <f>F319</f>
        <v>0</v>
      </c>
      <c r="G318" s="116"/>
      <c r="H318" s="116">
        <f>H319</f>
        <v>0</v>
      </c>
      <c r="I318" s="116"/>
    </row>
    <row r="319" spans="1:9" ht="39.75" hidden="1" customHeight="1" x14ac:dyDescent="0.2">
      <c r="A319" s="104"/>
      <c r="B319" s="48" t="s">
        <v>75</v>
      </c>
      <c r="C319" s="113">
        <v>113</v>
      </c>
      <c r="D319" s="114">
        <v>4100022000</v>
      </c>
      <c r="E319" s="115">
        <v>240</v>
      </c>
      <c r="F319" s="116"/>
      <c r="G319" s="116"/>
      <c r="H319" s="116"/>
      <c r="I319" s="116"/>
    </row>
    <row r="320" spans="1:9" ht="63.75" x14ac:dyDescent="0.2">
      <c r="A320" s="104"/>
      <c r="B320" s="48" t="s">
        <v>275</v>
      </c>
      <c r="C320" s="113">
        <v>113</v>
      </c>
      <c r="D320" s="114">
        <v>4200000000</v>
      </c>
      <c r="E320" s="115"/>
      <c r="F320" s="116">
        <f>F321</f>
        <v>116</v>
      </c>
      <c r="G320" s="116"/>
      <c r="H320" s="116">
        <f>H321</f>
        <v>0</v>
      </c>
      <c r="I320" s="116"/>
    </row>
    <row r="321" spans="1:9" x14ac:dyDescent="0.2">
      <c r="A321" s="104"/>
      <c r="B321" s="48" t="s">
        <v>120</v>
      </c>
      <c r="C321" s="113">
        <v>113</v>
      </c>
      <c r="D321" s="114">
        <v>4200000000</v>
      </c>
      <c r="E321" s="115">
        <v>300</v>
      </c>
      <c r="F321" s="116">
        <f>F322</f>
        <v>116</v>
      </c>
      <c r="G321" s="116"/>
      <c r="H321" s="116">
        <f>H322</f>
        <v>0</v>
      </c>
      <c r="I321" s="116"/>
    </row>
    <row r="322" spans="1:9" ht="15" customHeight="1" x14ac:dyDescent="0.2">
      <c r="A322" s="104"/>
      <c r="B322" s="117" t="s">
        <v>215</v>
      </c>
      <c r="C322" s="113">
        <v>113</v>
      </c>
      <c r="D322" s="114">
        <v>4200000000</v>
      </c>
      <c r="E322" s="115">
        <v>360</v>
      </c>
      <c r="F322" s="116">
        <v>116</v>
      </c>
      <c r="G322" s="116"/>
      <c r="H322" s="116"/>
      <c r="I322" s="116"/>
    </row>
    <row r="323" spans="1:9" hidden="1" x14ac:dyDescent="0.2">
      <c r="A323" s="104"/>
      <c r="B323" s="48" t="s">
        <v>93</v>
      </c>
      <c r="C323" s="113">
        <v>113</v>
      </c>
      <c r="D323" s="114">
        <v>9000000000</v>
      </c>
      <c r="E323" s="115"/>
      <c r="F323" s="116">
        <f>F324+F327</f>
        <v>0</v>
      </c>
      <c r="G323" s="116"/>
      <c r="H323" s="116">
        <f>H324+H327</f>
        <v>0</v>
      </c>
      <c r="I323" s="116"/>
    </row>
    <row r="324" spans="1:9" hidden="1" x14ac:dyDescent="0.2">
      <c r="A324" s="104"/>
      <c r="B324" s="48" t="s">
        <v>86</v>
      </c>
      <c r="C324" s="113">
        <v>113</v>
      </c>
      <c r="D324" s="114">
        <v>9000090000</v>
      </c>
      <c r="E324" s="115"/>
      <c r="F324" s="116">
        <f>F325</f>
        <v>0</v>
      </c>
      <c r="G324" s="116"/>
      <c r="H324" s="116">
        <f>H325</f>
        <v>0</v>
      </c>
      <c r="I324" s="116"/>
    </row>
    <row r="325" spans="1:9" hidden="1" x14ac:dyDescent="0.2">
      <c r="A325" s="104"/>
      <c r="B325" s="48" t="s">
        <v>76</v>
      </c>
      <c r="C325" s="113">
        <v>113</v>
      </c>
      <c r="D325" s="114">
        <v>9000090000</v>
      </c>
      <c r="E325" s="115">
        <v>800</v>
      </c>
      <c r="F325" s="116">
        <f>F326</f>
        <v>0</v>
      </c>
      <c r="G325" s="116"/>
      <c r="H325" s="116">
        <f>H326</f>
        <v>0</v>
      </c>
      <c r="I325" s="116"/>
    </row>
    <row r="326" spans="1:9" hidden="1" x14ac:dyDescent="0.2">
      <c r="A326" s="104"/>
      <c r="B326" s="48" t="s">
        <v>172</v>
      </c>
      <c r="C326" s="113">
        <v>113</v>
      </c>
      <c r="D326" s="114">
        <v>9000090000</v>
      </c>
      <c r="E326" s="115">
        <v>830</v>
      </c>
      <c r="F326" s="116"/>
      <c r="G326" s="116"/>
      <c r="H326" s="116"/>
      <c r="I326" s="116"/>
    </row>
    <row r="327" spans="1:9" hidden="1" x14ac:dyDescent="0.2">
      <c r="A327" s="104"/>
      <c r="B327" s="48" t="s">
        <v>98</v>
      </c>
      <c r="C327" s="113">
        <v>113</v>
      </c>
      <c r="D327" s="114">
        <v>9000020000</v>
      </c>
      <c r="E327" s="115"/>
      <c r="F327" s="116">
        <f>F328</f>
        <v>0</v>
      </c>
      <c r="G327" s="116"/>
      <c r="H327" s="116">
        <f>H328</f>
        <v>0</v>
      </c>
      <c r="I327" s="116"/>
    </row>
    <row r="328" spans="1:9" ht="25.5" hidden="1" x14ac:dyDescent="0.2">
      <c r="A328" s="104"/>
      <c r="B328" s="48" t="s">
        <v>137</v>
      </c>
      <c r="C328" s="113">
        <v>113</v>
      </c>
      <c r="D328" s="114">
        <v>9000022000</v>
      </c>
      <c r="E328" s="115"/>
      <c r="F328" s="116">
        <f>F329</f>
        <v>0</v>
      </c>
      <c r="G328" s="116"/>
      <c r="H328" s="116">
        <f>H329</f>
        <v>0</v>
      </c>
      <c r="I328" s="116"/>
    </row>
    <row r="329" spans="1:9" ht="25.5" hidden="1" x14ac:dyDescent="0.2">
      <c r="A329" s="104"/>
      <c r="B329" s="48" t="s">
        <v>231</v>
      </c>
      <c r="C329" s="113">
        <v>113</v>
      </c>
      <c r="D329" s="114">
        <v>9000022000</v>
      </c>
      <c r="E329" s="115">
        <v>200</v>
      </c>
      <c r="F329" s="116">
        <f>F330</f>
        <v>0</v>
      </c>
      <c r="G329" s="116"/>
      <c r="H329" s="116">
        <f>H330</f>
        <v>0</v>
      </c>
      <c r="I329" s="116"/>
    </row>
    <row r="330" spans="1:9" ht="25.5" hidden="1" x14ac:dyDescent="0.2">
      <c r="A330" s="104"/>
      <c r="B330" s="48" t="s">
        <v>75</v>
      </c>
      <c r="C330" s="113">
        <v>113</v>
      </c>
      <c r="D330" s="114">
        <v>9000022000</v>
      </c>
      <c r="E330" s="115">
        <v>240</v>
      </c>
      <c r="F330" s="116"/>
      <c r="G330" s="116"/>
      <c r="H330" s="116"/>
      <c r="I330" s="116"/>
    </row>
    <row r="331" spans="1:9" x14ac:dyDescent="0.2">
      <c r="A331" s="104">
        <v>0</v>
      </c>
      <c r="B331" s="110" t="s">
        <v>138</v>
      </c>
      <c r="C331" s="111">
        <v>405</v>
      </c>
      <c r="D331" s="112">
        <v>0</v>
      </c>
      <c r="E331" s="145">
        <v>0</v>
      </c>
      <c r="F331" s="37">
        <f>F332+F360+F363+F357</f>
        <v>159891.603</v>
      </c>
      <c r="G331" s="37">
        <f>G332+G360+G363</f>
        <v>133264.946</v>
      </c>
      <c r="H331" s="37">
        <f>H332+H360+H363+H357</f>
        <v>18767.088</v>
      </c>
      <c r="I331" s="37">
        <f>I332+I360+I363</f>
        <v>14646.456999999999</v>
      </c>
    </row>
    <row r="332" spans="1:9" ht="51" x14ac:dyDescent="0.2">
      <c r="A332" s="104">
        <v>0</v>
      </c>
      <c r="B332" s="48" t="s">
        <v>221</v>
      </c>
      <c r="C332" s="113">
        <v>405</v>
      </c>
      <c r="D332" s="114" t="s">
        <v>52</v>
      </c>
      <c r="E332" s="115">
        <v>0</v>
      </c>
      <c r="F332" s="116">
        <f>F338+F340+F355</f>
        <v>9687.6759999999995</v>
      </c>
      <c r="G332" s="116">
        <f>G338+G340+G355</f>
        <v>5985.36</v>
      </c>
      <c r="H332" s="116">
        <f>H338+H340+H355</f>
        <v>4420.5290000000005</v>
      </c>
      <c r="I332" s="116">
        <f>I338+I340+I355</f>
        <v>2634.5060000000003</v>
      </c>
    </row>
    <row r="333" spans="1:9" ht="51" hidden="1" x14ac:dyDescent="0.2">
      <c r="A333" s="104">
        <v>0</v>
      </c>
      <c r="B333" s="48" t="s">
        <v>139</v>
      </c>
      <c r="C333" s="113">
        <v>405</v>
      </c>
      <c r="D333" s="114" t="s">
        <v>52</v>
      </c>
      <c r="E333" s="115">
        <v>0</v>
      </c>
      <c r="F333" s="116">
        <v>0</v>
      </c>
      <c r="G333" s="116">
        <v>0</v>
      </c>
      <c r="H333" s="116">
        <v>0</v>
      </c>
      <c r="I333" s="116">
        <v>0</v>
      </c>
    </row>
    <row r="334" spans="1:9" ht="51" hidden="1" x14ac:dyDescent="0.2">
      <c r="A334" s="104">
        <v>0</v>
      </c>
      <c r="B334" s="48" t="s">
        <v>139</v>
      </c>
      <c r="C334" s="113">
        <v>405</v>
      </c>
      <c r="D334" s="114" t="s">
        <v>52</v>
      </c>
      <c r="E334" s="115">
        <v>0</v>
      </c>
      <c r="F334" s="116">
        <v>0</v>
      </c>
      <c r="G334" s="116">
        <v>0</v>
      </c>
      <c r="H334" s="116">
        <v>0</v>
      </c>
      <c r="I334" s="116">
        <v>0</v>
      </c>
    </row>
    <row r="335" spans="1:9" ht="25.5" hidden="1" x14ac:dyDescent="0.2">
      <c r="A335" s="104">
        <v>0</v>
      </c>
      <c r="B335" s="48" t="s">
        <v>71</v>
      </c>
      <c r="C335" s="113">
        <v>405</v>
      </c>
      <c r="D335" s="114" t="s">
        <v>53</v>
      </c>
      <c r="E335" s="115">
        <v>0</v>
      </c>
      <c r="F335" s="116">
        <v>0</v>
      </c>
      <c r="G335" s="116">
        <v>0</v>
      </c>
      <c r="H335" s="116">
        <v>0</v>
      </c>
      <c r="I335" s="116">
        <v>0</v>
      </c>
    </row>
    <row r="336" spans="1:9" ht="25.5" hidden="1" x14ac:dyDescent="0.2">
      <c r="A336" s="104">
        <v>0</v>
      </c>
      <c r="B336" s="48" t="s">
        <v>71</v>
      </c>
      <c r="C336" s="113">
        <v>405</v>
      </c>
      <c r="D336" s="114" t="s">
        <v>53</v>
      </c>
      <c r="E336" s="115">
        <v>0</v>
      </c>
      <c r="F336" s="116">
        <v>0</v>
      </c>
      <c r="G336" s="116">
        <v>0</v>
      </c>
      <c r="H336" s="116">
        <v>0</v>
      </c>
      <c r="I336" s="116">
        <v>0</v>
      </c>
    </row>
    <row r="337" spans="1:9" ht="25.5" hidden="1" x14ac:dyDescent="0.2">
      <c r="A337" s="104">
        <v>0</v>
      </c>
      <c r="B337" s="48" t="s">
        <v>71</v>
      </c>
      <c r="C337" s="113">
        <v>405</v>
      </c>
      <c r="D337" s="114" t="s">
        <v>53</v>
      </c>
      <c r="E337" s="115">
        <v>0</v>
      </c>
      <c r="F337" s="116">
        <v>0</v>
      </c>
      <c r="G337" s="116">
        <v>0</v>
      </c>
      <c r="H337" s="116">
        <v>0</v>
      </c>
      <c r="I337" s="116">
        <v>0</v>
      </c>
    </row>
    <row r="338" spans="1:9" ht="51" x14ac:dyDescent="0.2">
      <c r="A338" s="104">
        <v>0</v>
      </c>
      <c r="B338" s="48" t="s">
        <v>72</v>
      </c>
      <c r="C338" s="113">
        <v>405</v>
      </c>
      <c r="D338" s="114" t="s">
        <v>52</v>
      </c>
      <c r="E338" s="115">
        <v>100</v>
      </c>
      <c r="F338" s="116">
        <f>F339</f>
        <v>6071.8980000000001</v>
      </c>
      <c r="G338" s="116">
        <f>G339</f>
        <v>2563.3939999999998</v>
      </c>
      <c r="H338" s="116">
        <f>H339</f>
        <v>2919.27</v>
      </c>
      <c r="I338" s="116">
        <f>I339</f>
        <v>1220.2180000000001</v>
      </c>
    </row>
    <row r="339" spans="1:9" ht="25.5" x14ac:dyDescent="0.2">
      <c r="A339" s="104">
        <v>0</v>
      </c>
      <c r="B339" s="48" t="s">
        <v>73</v>
      </c>
      <c r="C339" s="113">
        <v>405</v>
      </c>
      <c r="D339" s="114" t="s">
        <v>52</v>
      </c>
      <c r="E339" s="115">
        <v>120</v>
      </c>
      <c r="F339" s="116">
        <v>6071.8980000000001</v>
      </c>
      <c r="G339" s="116">
        <v>2563.3939999999998</v>
      </c>
      <c r="H339" s="116">
        <v>2919.27</v>
      </c>
      <c r="I339" s="116">
        <v>1220.2180000000001</v>
      </c>
    </row>
    <row r="340" spans="1:9" ht="25.5" x14ac:dyDescent="0.2">
      <c r="A340" s="104">
        <v>0</v>
      </c>
      <c r="B340" s="48" t="s">
        <v>74</v>
      </c>
      <c r="C340" s="113">
        <v>405</v>
      </c>
      <c r="D340" s="114" t="s">
        <v>52</v>
      </c>
      <c r="E340" s="115">
        <v>200</v>
      </c>
      <c r="F340" s="116">
        <f>F341</f>
        <v>472.14400000000001</v>
      </c>
      <c r="G340" s="116">
        <f>G341</f>
        <v>278.33199999999999</v>
      </c>
      <c r="H340" s="116">
        <f>H341</f>
        <v>219.071</v>
      </c>
      <c r="I340" s="116">
        <f>I341</f>
        <v>132.1</v>
      </c>
    </row>
    <row r="341" spans="1:9" ht="25.5" x14ac:dyDescent="0.2">
      <c r="A341" s="104">
        <v>0</v>
      </c>
      <c r="B341" s="48" t="s">
        <v>75</v>
      </c>
      <c r="C341" s="113">
        <v>405</v>
      </c>
      <c r="D341" s="114" t="s">
        <v>52</v>
      </c>
      <c r="E341" s="115">
        <v>240</v>
      </c>
      <c r="F341" s="116">
        <v>472.14400000000001</v>
      </c>
      <c r="G341" s="116">
        <v>278.33199999999999</v>
      </c>
      <c r="H341" s="116">
        <v>219.071</v>
      </c>
      <c r="I341" s="116">
        <v>132.1</v>
      </c>
    </row>
    <row r="342" spans="1:9" ht="0.75" hidden="1" customHeight="1" x14ac:dyDescent="0.2">
      <c r="A342" s="104">
        <v>0</v>
      </c>
      <c r="B342" s="48" t="s">
        <v>76</v>
      </c>
      <c r="C342" s="113">
        <v>405</v>
      </c>
      <c r="D342" s="114" t="s">
        <v>52</v>
      </c>
      <c r="E342" s="115">
        <v>800</v>
      </c>
      <c r="F342" s="116">
        <v>0</v>
      </c>
      <c r="G342" s="116">
        <v>0</v>
      </c>
      <c r="H342" s="116">
        <v>0</v>
      </c>
      <c r="I342" s="116">
        <v>0</v>
      </c>
    </row>
    <row r="343" spans="1:9" hidden="1" x14ac:dyDescent="0.2">
      <c r="A343" s="104">
        <v>0</v>
      </c>
      <c r="B343" s="48" t="s">
        <v>77</v>
      </c>
      <c r="C343" s="113">
        <v>405</v>
      </c>
      <c r="D343" s="114" t="s">
        <v>52</v>
      </c>
      <c r="E343" s="115">
        <v>850</v>
      </c>
      <c r="F343" s="116">
        <v>0</v>
      </c>
      <c r="G343" s="116">
        <v>0</v>
      </c>
      <c r="H343" s="116">
        <v>0</v>
      </c>
      <c r="I343" s="116">
        <v>0</v>
      </c>
    </row>
    <row r="344" spans="1:9" hidden="1" x14ac:dyDescent="0.2">
      <c r="A344" s="104">
        <v>0</v>
      </c>
      <c r="B344" s="48" t="s">
        <v>119</v>
      </c>
      <c r="C344" s="113">
        <v>405</v>
      </c>
      <c r="D344" s="114" t="s">
        <v>52</v>
      </c>
      <c r="E344" s="115">
        <v>0</v>
      </c>
      <c r="F344" s="116">
        <v>0</v>
      </c>
      <c r="G344" s="116">
        <v>0</v>
      </c>
      <c r="H344" s="116">
        <v>0</v>
      </c>
      <c r="I344" s="116">
        <v>0</v>
      </c>
    </row>
    <row r="345" spans="1:9" hidden="1" x14ac:dyDescent="0.2">
      <c r="A345" s="104">
        <v>0</v>
      </c>
      <c r="B345" s="48" t="s">
        <v>119</v>
      </c>
      <c r="C345" s="113">
        <v>405</v>
      </c>
      <c r="D345" s="114" t="s">
        <v>52</v>
      </c>
      <c r="E345" s="115">
        <v>0</v>
      </c>
      <c r="F345" s="116">
        <v>0</v>
      </c>
      <c r="G345" s="116">
        <v>0</v>
      </c>
      <c r="H345" s="116">
        <v>0</v>
      </c>
      <c r="I345" s="116">
        <v>0</v>
      </c>
    </row>
    <row r="346" spans="1:9" hidden="1" x14ac:dyDescent="0.2">
      <c r="A346" s="104">
        <v>0</v>
      </c>
      <c r="B346" s="48" t="s">
        <v>119</v>
      </c>
      <c r="C346" s="113">
        <v>405</v>
      </c>
      <c r="D346" s="114" t="s">
        <v>52</v>
      </c>
      <c r="E346" s="115">
        <v>0</v>
      </c>
      <c r="F346" s="116">
        <v>0</v>
      </c>
      <c r="G346" s="116">
        <v>0</v>
      </c>
      <c r="H346" s="116">
        <v>0</v>
      </c>
      <c r="I346" s="116">
        <v>0</v>
      </c>
    </row>
    <row r="347" spans="1:9" ht="38.25" hidden="1" x14ac:dyDescent="0.2">
      <c r="A347" s="104">
        <v>0</v>
      </c>
      <c r="B347" s="48" t="s">
        <v>140</v>
      </c>
      <c r="C347" s="113">
        <v>405</v>
      </c>
      <c r="D347" s="114" t="s">
        <v>52</v>
      </c>
      <c r="E347" s="115">
        <v>0</v>
      </c>
      <c r="F347" s="116">
        <v>0</v>
      </c>
      <c r="G347" s="116">
        <v>0</v>
      </c>
      <c r="H347" s="116">
        <v>0</v>
      </c>
      <c r="I347" s="116">
        <v>0</v>
      </c>
    </row>
    <row r="348" spans="1:9" ht="38.25" hidden="1" x14ac:dyDescent="0.2">
      <c r="A348" s="104">
        <v>0</v>
      </c>
      <c r="B348" s="48" t="s">
        <v>140</v>
      </c>
      <c r="C348" s="113">
        <v>405</v>
      </c>
      <c r="D348" s="114" t="s">
        <v>52</v>
      </c>
      <c r="E348" s="115">
        <v>0</v>
      </c>
      <c r="F348" s="116">
        <v>0</v>
      </c>
      <c r="G348" s="116">
        <v>0</v>
      </c>
      <c r="H348" s="116">
        <v>0</v>
      </c>
      <c r="I348" s="116">
        <v>0</v>
      </c>
    </row>
    <row r="349" spans="1:9" hidden="1" x14ac:dyDescent="0.2">
      <c r="A349" s="104">
        <v>0</v>
      </c>
      <c r="B349" s="48" t="s">
        <v>76</v>
      </c>
      <c r="C349" s="113">
        <v>405</v>
      </c>
      <c r="D349" s="114" t="s">
        <v>52</v>
      </c>
      <c r="E349" s="115">
        <v>800</v>
      </c>
      <c r="F349" s="116">
        <v>0</v>
      </c>
      <c r="G349" s="116">
        <v>0</v>
      </c>
      <c r="H349" s="116">
        <v>0</v>
      </c>
      <c r="I349" s="116">
        <v>0</v>
      </c>
    </row>
    <row r="350" spans="1:9" ht="38.25" hidden="1" x14ac:dyDescent="0.2">
      <c r="A350" s="104">
        <v>0</v>
      </c>
      <c r="B350" s="48" t="s">
        <v>141</v>
      </c>
      <c r="C350" s="113">
        <v>405</v>
      </c>
      <c r="D350" s="114" t="s">
        <v>52</v>
      </c>
      <c r="E350" s="115">
        <v>810</v>
      </c>
      <c r="F350" s="116">
        <v>0</v>
      </c>
      <c r="G350" s="116">
        <v>0</v>
      </c>
      <c r="H350" s="116">
        <v>0</v>
      </c>
      <c r="I350" s="116">
        <v>0</v>
      </c>
    </row>
    <row r="351" spans="1:9" ht="38.25" hidden="1" x14ac:dyDescent="0.2">
      <c r="A351" s="104">
        <v>0</v>
      </c>
      <c r="B351" s="48" t="s">
        <v>142</v>
      </c>
      <c r="C351" s="113">
        <v>405</v>
      </c>
      <c r="D351" s="114" t="s">
        <v>52</v>
      </c>
      <c r="E351" s="115">
        <v>0</v>
      </c>
      <c r="F351" s="116">
        <v>0</v>
      </c>
      <c r="G351" s="116">
        <v>0</v>
      </c>
      <c r="H351" s="116">
        <v>0</v>
      </c>
      <c r="I351" s="116">
        <v>0</v>
      </c>
    </row>
    <row r="352" spans="1:9" ht="38.25" hidden="1" x14ac:dyDescent="0.2">
      <c r="A352" s="104">
        <v>0</v>
      </c>
      <c r="B352" s="48" t="s">
        <v>142</v>
      </c>
      <c r="C352" s="113">
        <v>405</v>
      </c>
      <c r="D352" s="114" t="s">
        <v>52</v>
      </c>
      <c r="E352" s="115">
        <v>0</v>
      </c>
      <c r="F352" s="116">
        <v>0</v>
      </c>
      <c r="G352" s="116">
        <v>0</v>
      </c>
      <c r="H352" s="116">
        <v>0</v>
      </c>
      <c r="I352" s="116">
        <v>0</v>
      </c>
    </row>
    <row r="353" spans="1:9" hidden="1" x14ac:dyDescent="0.2">
      <c r="A353" s="104">
        <v>0</v>
      </c>
      <c r="B353" s="48" t="s">
        <v>76</v>
      </c>
      <c r="C353" s="113">
        <v>405</v>
      </c>
      <c r="D353" s="114" t="s">
        <v>52</v>
      </c>
      <c r="E353" s="115">
        <v>800</v>
      </c>
      <c r="F353" s="116">
        <v>0</v>
      </c>
      <c r="G353" s="116">
        <v>0</v>
      </c>
      <c r="H353" s="116">
        <v>0</v>
      </c>
      <c r="I353" s="116">
        <v>0</v>
      </c>
    </row>
    <row r="354" spans="1:9" ht="38.25" hidden="1" x14ac:dyDescent="0.2">
      <c r="A354" s="104">
        <v>0</v>
      </c>
      <c r="B354" s="48" t="s">
        <v>141</v>
      </c>
      <c r="C354" s="113">
        <v>405</v>
      </c>
      <c r="D354" s="114" t="s">
        <v>52</v>
      </c>
      <c r="E354" s="115">
        <v>810</v>
      </c>
      <c r="F354" s="116">
        <v>0</v>
      </c>
      <c r="G354" s="116">
        <v>0</v>
      </c>
      <c r="H354" s="116">
        <v>0</v>
      </c>
      <c r="I354" s="116">
        <v>0</v>
      </c>
    </row>
    <row r="355" spans="1:9" x14ac:dyDescent="0.2">
      <c r="A355" s="104"/>
      <c r="B355" s="48" t="s">
        <v>76</v>
      </c>
      <c r="C355" s="113">
        <v>405</v>
      </c>
      <c r="D355" s="114" t="s">
        <v>52</v>
      </c>
      <c r="E355" s="115">
        <v>800</v>
      </c>
      <c r="F355" s="116">
        <f>F356</f>
        <v>3143.634</v>
      </c>
      <c r="G355" s="116">
        <f>G356</f>
        <v>3143.634</v>
      </c>
      <c r="H355" s="116">
        <f>H356</f>
        <v>1282.1880000000001</v>
      </c>
      <c r="I355" s="116">
        <f>I356</f>
        <v>1282.1880000000001</v>
      </c>
    </row>
    <row r="356" spans="1:9" ht="38.25" x14ac:dyDescent="0.2">
      <c r="A356" s="104"/>
      <c r="B356" s="48" t="s">
        <v>141</v>
      </c>
      <c r="C356" s="113">
        <v>405</v>
      </c>
      <c r="D356" s="114" t="s">
        <v>52</v>
      </c>
      <c r="E356" s="115">
        <v>810</v>
      </c>
      <c r="F356" s="116">
        <v>3143.634</v>
      </c>
      <c r="G356" s="116">
        <v>3143.634</v>
      </c>
      <c r="H356" s="116">
        <v>1282.1880000000001</v>
      </c>
      <c r="I356" s="116">
        <v>1282.1880000000001</v>
      </c>
    </row>
    <row r="357" spans="1:9" ht="51" hidden="1" x14ac:dyDescent="0.2">
      <c r="A357" s="104">
        <v>0</v>
      </c>
      <c r="B357" s="48" t="s">
        <v>227</v>
      </c>
      <c r="C357" s="113">
        <v>405</v>
      </c>
      <c r="D357" s="114">
        <v>1800000000</v>
      </c>
      <c r="E357" s="115">
        <v>0</v>
      </c>
      <c r="F357" s="116">
        <f>F358</f>
        <v>0</v>
      </c>
      <c r="G357" s="116">
        <v>0</v>
      </c>
      <c r="H357" s="116">
        <f>H358</f>
        <v>0</v>
      </c>
      <c r="I357" s="116">
        <v>0</v>
      </c>
    </row>
    <row r="358" spans="1:9" ht="51" hidden="1" x14ac:dyDescent="0.2">
      <c r="A358" s="104">
        <v>0</v>
      </c>
      <c r="B358" s="48" t="s">
        <v>72</v>
      </c>
      <c r="C358" s="113">
        <v>405</v>
      </c>
      <c r="D358" s="114">
        <v>1800000000</v>
      </c>
      <c r="E358" s="115">
        <v>100</v>
      </c>
      <c r="F358" s="116">
        <f>F359</f>
        <v>0</v>
      </c>
      <c r="G358" s="116">
        <v>0</v>
      </c>
      <c r="H358" s="116">
        <f>H359</f>
        <v>0</v>
      </c>
      <c r="I358" s="116">
        <v>0</v>
      </c>
    </row>
    <row r="359" spans="1:9" ht="25.5" hidden="1" x14ac:dyDescent="0.2">
      <c r="A359" s="104">
        <v>0</v>
      </c>
      <c r="B359" s="48" t="s">
        <v>73</v>
      </c>
      <c r="C359" s="113">
        <v>405</v>
      </c>
      <c r="D359" s="114">
        <v>1800000000</v>
      </c>
      <c r="E359" s="115">
        <v>120</v>
      </c>
      <c r="F359" s="116"/>
      <c r="G359" s="116">
        <v>0</v>
      </c>
      <c r="H359" s="116"/>
      <c r="I359" s="116">
        <v>0</v>
      </c>
    </row>
    <row r="360" spans="1:9" ht="42" hidden="1" customHeight="1" x14ac:dyDescent="0.2">
      <c r="A360" s="104"/>
      <c r="B360" s="48" t="s">
        <v>239</v>
      </c>
      <c r="C360" s="113">
        <v>405</v>
      </c>
      <c r="D360" s="114">
        <v>4400000000</v>
      </c>
      <c r="E360" s="115"/>
      <c r="F360" s="116">
        <f t="shared" ref="F360:I361" si="19">F361</f>
        <v>0</v>
      </c>
      <c r="G360" s="116">
        <f t="shared" si="19"/>
        <v>0</v>
      </c>
      <c r="H360" s="116">
        <f t="shared" si="19"/>
        <v>0</v>
      </c>
      <c r="I360" s="116">
        <f t="shared" si="19"/>
        <v>0</v>
      </c>
    </row>
    <row r="361" spans="1:9" ht="25.5" hidden="1" x14ac:dyDescent="0.2">
      <c r="A361" s="104"/>
      <c r="B361" s="48" t="s">
        <v>174</v>
      </c>
      <c r="C361" s="113">
        <v>405</v>
      </c>
      <c r="D361" s="114">
        <v>4400000000</v>
      </c>
      <c r="E361" s="115">
        <v>400</v>
      </c>
      <c r="F361" s="116">
        <f t="shared" si="19"/>
        <v>0</v>
      </c>
      <c r="G361" s="116">
        <f t="shared" si="19"/>
        <v>0</v>
      </c>
      <c r="H361" s="116">
        <f t="shared" si="19"/>
        <v>0</v>
      </c>
      <c r="I361" s="116">
        <f t="shared" si="19"/>
        <v>0</v>
      </c>
    </row>
    <row r="362" spans="1:9" ht="12" hidden="1" customHeight="1" x14ac:dyDescent="0.2">
      <c r="A362" s="104"/>
      <c r="B362" s="48" t="s">
        <v>175</v>
      </c>
      <c r="C362" s="113">
        <v>405</v>
      </c>
      <c r="D362" s="114">
        <v>4400000000</v>
      </c>
      <c r="E362" s="115">
        <v>410</v>
      </c>
      <c r="F362" s="116"/>
      <c r="G362" s="116"/>
      <c r="H362" s="116"/>
      <c r="I362" s="116"/>
    </row>
    <row r="363" spans="1:9" ht="38.25" x14ac:dyDescent="0.2">
      <c r="A363" s="104"/>
      <c r="B363" s="48" t="s">
        <v>239</v>
      </c>
      <c r="C363" s="113">
        <v>405</v>
      </c>
      <c r="D363" s="114">
        <v>4400000000</v>
      </c>
      <c r="E363" s="115"/>
      <c r="F363" s="116">
        <f>F364+F367</f>
        <v>150203.927</v>
      </c>
      <c r="G363" s="116">
        <f>G364</f>
        <v>127279.586</v>
      </c>
      <c r="H363" s="116">
        <f>H364+H367</f>
        <v>14346.558999999999</v>
      </c>
      <c r="I363" s="116">
        <f>I364</f>
        <v>12011.950999999999</v>
      </c>
    </row>
    <row r="364" spans="1:9" ht="25.5" x14ac:dyDescent="0.2">
      <c r="A364" s="104"/>
      <c r="B364" s="48" t="s">
        <v>174</v>
      </c>
      <c r="C364" s="113">
        <v>405</v>
      </c>
      <c r="D364" s="114">
        <v>4400000000</v>
      </c>
      <c r="E364" s="115">
        <v>400</v>
      </c>
      <c r="F364" s="116">
        <f>F365+F366</f>
        <v>150086.152</v>
      </c>
      <c r="G364" s="116">
        <f>G365+G366</f>
        <v>127279.586</v>
      </c>
      <c r="H364" s="116">
        <f>H365+H366</f>
        <v>14325.145999999999</v>
      </c>
      <c r="I364" s="116">
        <f>I365+I366</f>
        <v>12011.950999999999</v>
      </c>
    </row>
    <row r="365" spans="1:9" x14ac:dyDescent="0.2">
      <c r="A365" s="104"/>
      <c r="B365" s="48" t="s">
        <v>175</v>
      </c>
      <c r="C365" s="113">
        <v>405</v>
      </c>
      <c r="D365" s="114">
        <v>4400000000</v>
      </c>
      <c r="E365" s="115">
        <v>410</v>
      </c>
      <c r="F365" s="116">
        <v>147173.02799999999</v>
      </c>
      <c r="G365" s="116">
        <v>124803.431</v>
      </c>
      <c r="H365" s="116">
        <v>12701.523999999999</v>
      </c>
      <c r="I365" s="116">
        <v>10631.880999999999</v>
      </c>
    </row>
    <row r="366" spans="1:9" ht="76.5" x14ac:dyDescent="0.2">
      <c r="A366" s="104"/>
      <c r="B366" s="48" t="s">
        <v>290</v>
      </c>
      <c r="C366" s="113">
        <v>405</v>
      </c>
      <c r="D366" s="114">
        <v>4400000000</v>
      </c>
      <c r="E366" s="115">
        <v>460</v>
      </c>
      <c r="F366" s="116">
        <v>2913.1239999999998</v>
      </c>
      <c r="G366" s="116">
        <v>2476.1550000000002</v>
      </c>
      <c r="H366" s="116">
        <v>1623.6220000000001</v>
      </c>
      <c r="I366" s="116">
        <v>1380.07</v>
      </c>
    </row>
    <row r="367" spans="1:9" x14ac:dyDescent="0.2">
      <c r="A367" s="104"/>
      <c r="B367" s="48" t="s">
        <v>76</v>
      </c>
      <c r="C367" s="113">
        <v>405</v>
      </c>
      <c r="D367" s="114">
        <v>4400000000</v>
      </c>
      <c r="E367" s="115">
        <v>800</v>
      </c>
      <c r="F367" s="116">
        <f>F368</f>
        <v>117.77500000000001</v>
      </c>
      <c r="G367" s="116"/>
      <c r="H367" s="116">
        <f>H368</f>
        <v>21.413</v>
      </c>
      <c r="I367" s="116"/>
    </row>
    <row r="368" spans="1:9" x14ac:dyDescent="0.2">
      <c r="A368" s="104"/>
      <c r="B368" s="48" t="s">
        <v>77</v>
      </c>
      <c r="C368" s="113">
        <v>405</v>
      </c>
      <c r="D368" s="114">
        <v>4400000000</v>
      </c>
      <c r="E368" s="115">
        <v>850</v>
      </c>
      <c r="F368" s="116">
        <v>117.77500000000001</v>
      </c>
      <c r="G368" s="116"/>
      <c r="H368" s="116">
        <v>21.413</v>
      </c>
      <c r="I368" s="116"/>
    </row>
    <row r="369" spans="1:9" x14ac:dyDescent="0.2">
      <c r="A369" s="104">
        <v>0</v>
      </c>
      <c r="B369" s="110" t="s">
        <v>143</v>
      </c>
      <c r="C369" s="111">
        <v>408</v>
      </c>
      <c r="D369" s="112">
        <v>0</v>
      </c>
      <c r="E369" s="145">
        <v>0</v>
      </c>
      <c r="F369" s="37">
        <f>F370</f>
        <v>4268.1480000000001</v>
      </c>
      <c r="G369" s="37">
        <v>0</v>
      </c>
      <c r="H369" s="37">
        <f>H370</f>
        <v>2670.1019999999999</v>
      </c>
      <c r="I369" s="37">
        <v>0</v>
      </c>
    </row>
    <row r="370" spans="1:9" ht="38.25" x14ac:dyDescent="0.2">
      <c r="A370" s="104">
        <v>0</v>
      </c>
      <c r="B370" s="48" t="s">
        <v>281</v>
      </c>
      <c r="C370" s="113">
        <v>408</v>
      </c>
      <c r="D370" s="114" t="s">
        <v>54</v>
      </c>
      <c r="E370" s="115">
        <v>0</v>
      </c>
      <c r="F370" s="116">
        <f>F381</f>
        <v>4268.1480000000001</v>
      </c>
      <c r="G370" s="116">
        <v>0</v>
      </c>
      <c r="H370" s="116">
        <f>H381</f>
        <v>2670.1019999999999</v>
      </c>
      <c r="I370" s="116">
        <v>0</v>
      </c>
    </row>
    <row r="371" spans="1:9" ht="38.25" hidden="1" x14ac:dyDescent="0.2">
      <c r="A371" s="104">
        <v>0</v>
      </c>
      <c r="B371" s="48" t="s">
        <v>144</v>
      </c>
      <c r="C371" s="113">
        <v>408</v>
      </c>
      <c r="D371" s="114" t="s">
        <v>54</v>
      </c>
      <c r="E371" s="115">
        <v>0</v>
      </c>
      <c r="F371" s="116">
        <v>0</v>
      </c>
      <c r="G371" s="116">
        <v>0</v>
      </c>
      <c r="H371" s="116">
        <v>0</v>
      </c>
      <c r="I371" s="116">
        <v>0</v>
      </c>
    </row>
    <row r="372" spans="1:9" ht="38.25" hidden="1" x14ac:dyDescent="0.2">
      <c r="A372" s="104">
        <v>0</v>
      </c>
      <c r="B372" s="48" t="s">
        <v>144</v>
      </c>
      <c r="C372" s="113">
        <v>408</v>
      </c>
      <c r="D372" s="114" t="s">
        <v>54</v>
      </c>
      <c r="E372" s="115">
        <v>0</v>
      </c>
      <c r="F372" s="116">
        <v>0</v>
      </c>
      <c r="G372" s="116">
        <v>0</v>
      </c>
      <c r="H372" s="116">
        <v>0</v>
      </c>
      <c r="I372" s="116">
        <v>0</v>
      </c>
    </row>
    <row r="373" spans="1:9" hidden="1" x14ac:dyDescent="0.2">
      <c r="A373" s="104"/>
      <c r="B373" s="48" t="s">
        <v>98</v>
      </c>
      <c r="C373" s="113">
        <v>408</v>
      </c>
      <c r="D373" s="114">
        <v>800020000</v>
      </c>
      <c r="E373" s="115"/>
      <c r="F373" s="116">
        <f>F374</f>
        <v>0</v>
      </c>
      <c r="G373" s="116"/>
      <c r="H373" s="116">
        <f>H374</f>
        <v>0</v>
      </c>
      <c r="I373" s="116"/>
    </row>
    <row r="374" spans="1:9" ht="25.5" hidden="1" x14ac:dyDescent="0.2">
      <c r="A374" s="104"/>
      <c r="B374" s="48" t="s">
        <v>137</v>
      </c>
      <c r="C374" s="113">
        <v>408</v>
      </c>
      <c r="D374" s="114">
        <v>800022000</v>
      </c>
      <c r="E374" s="115"/>
      <c r="F374" s="116">
        <f>F375</f>
        <v>0</v>
      </c>
      <c r="G374" s="116"/>
      <c r="H374" s="116">
        <f>H375</f>
        <v>0</v>
      </c>
      <c r="I374" s="116"/>
    </row>
    <row r="375" spans="1:9" ht="25.5" hidden="1" x14ac:dyDescent="0.2">
      <c r="A375" s="104"/>
      <c r="B375" s="48" t="s">
        <v>74</v>
      </c>
      <c r="C375" s="113">
        <v>408</v>
      </c>
      <c r="D375" s="114">
        <v>800022000</v>
      </c>
      <c r="E375" s="115">
        <v>200</v>
      </c>
      <c r="F375" s="116">
        <f>F376</f>
        <v>0</v>
      </c>
      <c r="G375" s="116"/>
      <c r="H375" s="116">
        <f>H376</f>
        <v>0</v>
      </c>
      <c r="I375" s="116"/>
    </row>
    <row r="376" spans="1:9" ht="25.5" hidden="1" x14ac:dyDescent="0.2">
      <c r="A376" s="104"/>
      <c r="B376" s="48" t="s">
        <v>75</v>
      </c>
      <c r="C376" s="113">
        <v>408</v>
      </c>
      <c r="D376" s="114">
        <v>800022000</v>
      </c>
      <c r="E376" s="115">
        <v>240</v>
      </c>
      <c r="F376" s="116"/>
      <c r="G376" s="116"/>
      <c r="H376" s="116"/>
      <c r="I376" s="116"/>
    </row>
    <row r="377" spans="1:9" ht="38.25" hidden="1" x14ac:dyDescent="0.2">
      <c r="A377" s="104">
        <v>0</v>
      </c>
      <c r="B377" s="48" t="s">
        <v>100</v>
      </c>
      <c r="C377" s="113">
        <v>408</v>
      </c>
      <c r="D377" s="114" t="s">
        <v>55</v>
      </c>
      <c r="E377" s="115">
        <v>0</v>
      </c>
      <c r="F377" s="116">
        <v>0</v>
      </c>
      <c r="G377" s="116">
        <v>0</v>
      </c>
      <c r="H377" s="116">
        <v>0</v>
      </c>
      <c r="I377" s="116">
        <v>0</v>
      </c>
    </row>
    <row r="378" spans="1:9" ht="38.25" hidden="1" x14ac:dyDescent="0.2">
      <c r="A378" s="104">
        <v>0</v>
      </c>
      <c r="B378" s="48" t="s">
        <v>100</v>
      </c>
      <c r="C378" s="113">
        <v>408</v>
      </c>
      <c r="D378" s="114" t="s">
        <v>55</v>
      </c>
      <c r="E378" s="115">
        <v>0</v>
      </c>
      <c r="F378" s="116">
        <v>0</v>
      </c>
      <c r="G378" s="116">
        <v>0</v>
      </c>
      <c r="H378" s="116">
        <v>0</v>
      </c>
      <c r="I378" s="116">
        <v>0</v>
      </c>
    </row>
    <row r="379" spans="1:9" ht="38.25" hidden="1" x14ac:dyDescent="0.2">
      <c r="A379" s="104">
        <v>0</v>
      </c>
      <c r="B379" s="48" t="s">
        <v>100</v>
      </c>
      <c r="C379" s="113">
        <v>408</v>
      </c>
      <c r="D379" s="114" t="s">
        <v>55</v>
      </c>
      <c r="E379" s="115">
        <v>0</v>
      </c>
      <c r="F379" s="116">
        <v>0</v>
      </c>
      <c r="G379" s="116">
        <v>0</v>
      </c>
      <c r="H379" s="116">
        <v>0</v>
      </c>
      <c r="I379" s="116">
        <v>0</v>
      </c>
    </row>
    <row r="380" spans="1:9" ht="38.25" hidden="1" x14ac:dyDescent="0.2">
      <c r="A380" s="104">
        <v>0</v>
      </c>
      <c r="B380" s="48" t="s">
        <v>100</v>
      </c>
      <c r="C380" s="113">
        <v>408</v>
      </c>
      <c r="D380" s="114" t="s">
        <v>55</v>
      </c>
      <c r="E380" s="115">
        <v>0</v>
      </c>
      <c r="F380" s="116">
        <v>0</v>
      </c>
      <c r="G380" s="116">
        <v>0</v>
      </c>
      <c r="H380" s="116">
        <v>0</v>
      </c>
      <c r="I380" s="116">
        <v>0</v>
      </c>
    </row>
    <row r="381" spans="1:9" x14ac:dyDescent="0.2">
      <c r="A381" s="104">
        <v>0</v>
      </c>
      <c r="B381" s="48" t="s">
        <v>76</v>
      </c>
      <c r="C381" s="113">
        <v>408</v>
      </c>
      <c r="D381" s="114" t="s">
        <v>54</v>
      </c>
      <c r="E381" s="115">
        <v>800</v>
      </c>
      <c r="F381" s="116">
        <f>F382</f>
        <v>4268.1480000000001</v>
      </c>
      <c r="G381" s="116">
        <v>0</v>
      </c>
      <c r="H381" s="116">
        <f>H382</f>
        <v>2670.1019999999999</v>
      </c>
      <c r="I381" s="116">
        <v>0</v>
      </c>
    </row>
    <row r="382" spans="1:9" ht="38.25" x14ac:dyDescent="0.2">
      <c r="A382" s="104">
        <v>0</v>
      </c>
      <c r="B382" s="48" t="s">
        <v>141</v>
      </c>
      <c r="C382" s="113">
        <v>408</v>
      </c>
      <c r="D382" s="114" t="s">
        <v>54</v>
      </c>
      <c r="E382" s="115">
        <v>810</v>
      </c>
      <c r="F382" s="116">
        <v>4268.1480000000001</v>
      </c>
      <c r="G382" s="116">
        <v>0</v>
      </c>
      <c r="H382" s="116">
        <v>2670.1019999999999</v>
      </c>
      <c r="I382" s="116">
        <v>0</v>
      </c>
    </row>
    <row r="383" spans="1:9" x14ac:dyDescent="0.2">
      <c r="A383" s="104"/>
      <c r="B383" s="110" t="s">
        <v>106</v>
      </c>
      <c r="C383" s="111">
        <v>412</v>
      </c>
      <c r="D383" s="112">
        <v>0</v>
      </c>
      <c r="E383" s="145">
        <v>0</v>
      </c>
      <c r="F383" s="37">
        <f>F384+F387</f>
        <v>45</v>
      </c>
      <c r="G383" s="37">
        <f>G384+G387</f>
        <v>0</v>
      </c>
      <c r="H383" s="37">
        <f>H384+H387</f>
        <v>0</v>
      </c>
      <c r="I383" s="37">
        <f>I384+I387</f>
        <v>0</v>
      </c>
    </row>
    <row r="384" spans="1:9" ht="38.25" x14ac:dyDescent="0.2">
      <c r="A384" s="104"/>
      <c r="B384" s="48" t="s">
        <v>228</v>
      </c>
      <c r="C384" s="113">
        <v>412</v>
      </c>
      <c r="D384" s="114">
        <v>1700000000</v>
      </c>
      <c r="E384" s="115"/>
      <c r="F384" s="116">
        <f>F385</f>
        <v>45</v>
      </c>
      <c r="G384" s="116"/>
      <c r="H384" s="116">
        <f>H385</f>
        <v>0</v>
      </c>
      <c r="I384" s="116"/>
    </row>
    <row r="385" spans="1:9" x14ac:dyDescent="0.2">
      <c r="A385" s="104"/>
      <c r="B385" s="48" t="s">
        <v>76</v>
      </c>
      <c r="C385" s="113">
        <v>412</v>
      </c>
      <c r="D385" s="114">
        <v>1700000000</v>
      </c>
      <c r="E385" s="115">
        <v>800</v>
      </c>
      <c r="F385" s="116">
        <f>F386</f>
        <v>45</v>
      </c>
      <c r="G385" s="116"/>
      <c r="H385" s="116">
        <f>H386</f>
        <v>0</v>
      </c>
      <c r="I385" s="116"/>
    </row>
    <row r="386" spans="1:9" ht="38.25" x14ac:dyDescent="0.2">
      <c r="A386" s="104"/>
      <c r="B386" s="48" t="s">
        <v>141</v>
      </c>
      <c r="C386" s="113">
        <v>412</v>
      </c>
      <c r="D386" s="114">
        <v>1700000000</v>
      </c>
      <c r="E386" s="115">
        <v>810</v>
      </c>
      <c r="F386" s="116">
        <v>45</v>
      </c>
      <c r="G386" s="116"/>
      <c r="H386" s="116"/>
      <c r="I386" s="116"/>
    </row>
    <row r="387" spans="1:9" ht="51" hidden="1" x14ac:dyDescent="0.2">
      <c r="A387" s="104"/>
      <c r="B387" s="48" t="s">
        <v>227</v>
      </c>
      <c r="C387" s="113">
        <v>412</v>
      </c>
      <c r="D387" s="114">
        <v>1800000000</v>
      </c>
      <c r="E387" s="115"/>
      <c r="F387" s="116">
        <f t="shared" ref="F387:I388" si="20">F388</f>
        <v>0</v>
      </c>
      <c r="G387" s="116">
        <f t="shared" si="20"/>
        <v>0</v>
      </c>
      <c r="H387" s="116">
        <f t="shared" si="20"/>
        <v>0</v>
      </c>
      <c r="I387" s="116">
        <f t="shared" si="20"/>
        <v>0</v>
      </c>
    </row>
    <row r="388" spans="1:9" ht="25.5" hidden="1" x14ac:dyDescent="0.2">
      <c r="A388" s="104"/>
      <c r="B388" s="48" t="s">
        <v>74</v>
      </c>
      <c r="C388" s="113">
        <v>412</v>
      </c>
      <c r="D388" s="114">
        <v>1800000000</v>
      </c>
      <c r="E388" s="115">
        <v>200</v>
      </c>
      <c r="F388" s="116">
        <f t="shared" si="20"/>
        <v>0</v>
      </c>
      <c r="G388" s="116">
        <f t="shared" si="20"/>
        <v>0</v>
      </c>
      <c r="H388" s="116">
        <f t="shared" si="20"/>
        <v>0</v>
      </c>
      <c r="I388" s="116">
        <f t="shared" si="20"/>
        <v>0</v>
      </c>
    </row>
    <row r="389" spans="1:9" ht="25.5" hidden="1" x14ac:dyDescent="0.2">
      <c r="A389" s="104"/>
      <c r="B389" s="48" t="s">
        <v>75</v>
      </c>
      <c r="C389" s="113">
        <v>412</v>
      </c>
      <c r="D389" s="114">
        <v>1800000000</v>
      </c>
      <c r="E389" s="115">
        <v>240</v>
      </c>
      <c r="F389" s="116"/>
      <c r="G389" s="116"/>
      <c r="H389" s="116"/>
      <c r="I389" s="116"/>
    </row>
    <row r="390" spans="1:9" x14ac:dyDescent="0.2">
      <c r="A390" s="104"/>
      <c r="B390" s="110" t="s">
        <v>193</v>
      </c>
      <c r="C390" s="111">
        <v>502</v>
      </c>
      <c r="D390" s="112"/>
      <c r="E390" s="145"/>
      <c r="F390" s="37">
        <f t="shared" ref="F390:I392" si="21">F391</f>
        <v>7311.9880000000003</v>
      </c>
      <c r="G390" s="37">
        <f t="shared" si="21"/>
        <v>6581</v>
      </c>
      <c r="H390" s="37">
        <f t="shared" si="21"/>
        <v>0</v>
      </c>
      <c r="I390" s="37">
        <f t="shared" si="21"/>
        <v>0</v>
      </c>
    </row>
    <row r="391" spans="1:9" ht="38.25" x14ac:dyDescent="0.2">
      <c r="A391" s="104"/>
      <c r="B391" s="48" t="s">
        <v>239</v>
      </c>
      <c r="C391" s="113">
        <v>502</v>
      </c>
      <c r="D391" s="114">
        <v>4400000000</v>
      </c>
      <c r="E391" s="115"/>
      <c r="F391" s="116">
        <f t="shared" si="21"/>
        <v>7311.9880000000003</v>
      </c>
      <c r="G391" s="116">
        <f t="shared" si="21"/>
        <v>6581</v>
      </c>
      <c r="H391" s="116">
        <f t="shared" si="21"/>
        <v>0</v>
      </c>
      <c r="I391" s="116">
        <f t="shared" si="21"/>
        <v>0</v>
      </c>
    </row>
    <row r="392" spans="1:9" ht="25.5" x14ac:dyDescent="0.2">
      <c r="A392" s="104"/>
      <c r="B392" s="48" t="s">
        <v>174</v>
      </c>
      <c r="C392" s="113">
        <v>502</v>
      </c>
      <c r="D392" s="114">
        <v>4400000000</v>
      </c>
      <c r="E392" s="115">
        <v>400</v>
      </c>
      <c r="F392" s="116">
        <f t="shared" si="21"/>
        <v>7311.9880000000003</v>
      </c>
      <c r="G392" s="116">
        <f t="shared" si="21"/>
        <v>6581</v>
      </c>
      <c r="H392" s="116">
        <f t="shared" si="21"/>
        <v>0</v>
      </c>
      <c r="I392" s="116">
        <f t="shared" si="21"/>
        <v>0</v>
      </c>
    </row>
    <row r="393" spans="1:9" x14ac:dyDescent="0.2">
      <c r="A393" s="104"/>
      <c r="B393" s="48" t="s">
        <v>175</v>
      </c>
      <c r="C393" s="113">
        <v>502</v>
      </c>
      <c r="D393" s="114">
        <v>4400000000</v>
      </c>
      <c r="E393" s="115">
        <v>410</v>
      </c>
      <c r="F393" s="116">
        <v>7311.9880000000003</v>
      </c>
      <c r="G393" s="116">
        <v>6581</v>
      </c>
      <c r="H393" s="116"/>
      <c r="I393" s="116"/>
    </row>
    <row r="394" spans="1:9" x14ac:dyDescent="0.2">
      <c r="A394" s="104">
        <v>0</v>
      </c>
      <c r="B394" s="110" t="s">
        <v>145</v>
      </c>
      <c r="C394" s="111">
        <v>701</v>
      </c>
      <c r="D394" s="112">
        <v>0</v>
      </c>
      <c r="E394" s="145">
        <v>0</v>
      </c>
      <c r="F394" s="37">
        <f>F395+F410+F413</f>
        <v>6331.326</v>
      </c>
      <c r="G394" s="37">
        <f>G395+G410+G413</f>
        <v>0</v>
      </c>
      <c r="H394" s="37">
        <f>H395+H410+H413</f>
        <v>2961.7380000000003</v>
      </c>
      <c r="I394" s="37">
        <f>I395+I410+I413</f>
        <v>0</v>
      </c>
    </row>
    <row r="395" spans="1:9" ht="51" x14ac:dyDescent="0.2">
      <c r="A395" s="104">
        <v>0</v>
      </c>
      <c r="B395" s="48" t="s">
        <v>276</v>
      </c>
      <c r="C395" s="113">
        <v>701</v>
      </c>
      <c r="D395" s="114" t="s">
        <v>56</v>
      </c>
      <c r="E395" s="115">
        <v>0</v>
      </c>
      <c r="F395" s="116">
        <f>F401</f>
        <v>6245.3029999999999</v>
      </c>
      <c r="G395" s="116">
        <f>G401</f>
        <v>0</v>
      </c>
      <c r="H395" s="116">
        <f>H401</f>
        <v>2952.0360000000001</v>
      </c>
      <c r="I395" s="116">
        <f>I401</f>
        <v>0</v>
      </c>
    </row>
    <row r="396" spans="1:9" ht="51" hidden="1" x14ac:dyDescent="0.2">
      <c r="A396" s="104">
        <v>0</v>
      </c>
      <c r="B396" s="48" t="s">
        <v>146</v>
      </c>
      <c r="C396" s="113">
        <v>701</v>
      </c>
      <c r="D396" s="114" t="s">
        <v>56</v>
      </c>
      <c r="E396" s="115">
        <v>0</v>
      </c>
      <c r="F396" s="116">
        <v>0</v>
      </c>
      <c r="G396" s="116">
        <v>0</v>
      </c>
      <c r="H396" s="116">
        <v>0</v>
      </c>
      <c r="I396" s="116">
        <v>0</v>
      </c>
    </row>
    <row r="397" spans="1:9" ht="38.25" hidden="1" x14ac:dyDescent="0.2">
      <c r="A397" s="104">
        <v>0</v>
      </c>
      <c r="B397" s="48" t="s">
        <v>100</v>
      </c>
      <c r="C397" s="113">
        <v>701</v>
      </c>
      <c r="D397" s="114" t="s">
        <v>57</v>
      </c>
      <c r="E397" s="115">
        <v>0</v>
      </c>
      <c r="F397" s="116">
        <v>0</v>
      </c>
      <c r="G397" s="116">
        <v>0</v>
      </c>
      <c r="H397" s="116">
        <v>0</v>
      </c>
      <c r="I397" s="116">
        <v>0</v>
      </c>
    </row>
    <row r="398" spans="1:9" ht="38.25" hidden="1" x14ac:dyDescent="0.2">
      <c r="A398" s="104">
        <v>0</v>
      </c>
      <c r="B398" s="48" t="s">
        <v>100</v>
      </c>
      <c r="C398" s="113">
        <v>701</v>
      </c>
      <c r="D398" s="114" t="s">
        <v>57</v>
      </c>
      <c r="E398" s="115">
        <v>0</v>
      </c>
      <c r="F398" s="116">
        <v>0</v>
      </c>
      <c r="G398" s="116">
        <v>0</v>
      </c>
      <c r="H398" s="116">
        <v>0</v>
      </c>
      <c r="I398" s="116">
        <v>0</v>
      </c>
    </row>
    <row r="399" spans="1:9" ht="38.25" hidden="1" x14ac:dyDescent="0.2">
      <c r="A399" s="104">
        <v>0</v>
      </c>
      <c r="B399" s="48" t="s">
        <v>100</v>
      </c>
      <c r="C399" s="113">
        <v>701</v>
      </c>
      <c r="D399" s="114" t="s">
        <v>57</v>
      </c>
      <c r="E399" s="115">
        <v>0</v>
      </c>
      <c r="F399" s="116">
        <v>0</v>
      </c>
      <c r="G399" s="116">
        <v>0</v>
      </c>
      <c r="H399" s="116">
        <v>0</v>
      </c>
      <c r="I399" s="116">
        <v>0</v>
      </c>
    </row>
    <row r="400" spans="1:9" ht="38.25" hidden="1" x14ac:dyDescent="0.2">
      <c r="A400" s="104">
        <v>0</v>
      </c>
      <c r="B400" s="48" t="s">
        <v>100</v>
      </c>
      <c r="C400" s="113">
        <v>701</v>
      </c>
      <c r="D400" s="114" t="s">
        <v>57</v>
      </c>
      <c r="E400" s="115">
        <v>0</v>
      </c>
      <c r="F400" s="116">
        <v>0</v>
      </c>
      <c r="G400" s="116">
        <v>0</v>
      </c>
      <c r="H400" s="116">
        <v>0</v>
      </c>
      <c r="I400" s="116">
        <v>0</v>
      </c>
    </row>
    <row r="401" spans="1:9" ht="25.5" x14ac:dyDescent="0.2">
      <c r="A401" s="104">
        <v>0</v>
      </c>
      <c r="B401" s="48" t="s">
        <v>101</v>
      </c>
      <c r="C401" s="113">
        <v>701</v>
      </c>
      <c r="D401" s="114" t="s">
        <v>56</v>
      </c>
      <c r="E401" s="115">
        <v>600</v>
      </c>
      <c r="F401" s="116">
        <f>F402</f>
        <v>6245.3029999999999</v>
      </c>
      <c r="G401" s="116">
        <v>0</v>
      </c>
      <c r="H401" s="116">
        <f>H402</f>
        <v>2952.0360000000001</v>
      </c>
      <c r="I401" s="116">
        <v>0</v>
      </c>
    </row>
    <row r="402" spans="1:9" ht="15.75" customHeight="1" x14ac:dyDescent="0.2">
      <c r="A402" s="104">
        <v>0</v>
      </c>
      <c r="B402" s="48" t="s">
        <v>102</v>
      </c>
      <c r="C402" s="113">
        <v>701</v>
      </c>
      <c r="D402" s="114" t="s">
        <v>56</v>
      </c>
      <c r="E402" s="115">
        <v>620</v>
      </c>
      <c r="F402" s="116">
        <v>6245.3029999999999</v>
      </c>
      <c r="G402" s="116">
        <v>0</v>
      </c>
      <c r="H402" s="116">
        <v>2952.0360000000001</v>
      </c>
      <c r="I402" s="116">
        <v>0</v>
      </c>
    </row>
    <row r="403" spans="1:9" ht="51" hidden="1" x14ac:dyDescent="0.2">
      <c r="A403" s="104">
        <v>0</v>
      </c>
      <c r="B403" s="48" t="s">
        <v>178</v>
      </c>
      <c r="C403" s="113">
        <v>701</v>
      </c>
      <c r="D403" s="114" t="s">
        <v>180</v>
      </c>
      <c r="E403" s="115">
        <v>0</v>
      </c>
      <c r="F403" s="116">
        <f>F404</f>
        <v>0</v>
      </c>
      <c r="G403" s="116">
        <f>G404</f>
        <v>0</v>
      </c>
      <c r="H403" s="116">
        <f>H404</f>
        <v>0</v>
      </c>
      <c r="I403" s="116">
        <f>I404</f>
        <v>0</v>
      </c>
    </row>
    <row r="404" spans="1:9" ht="78" hidden="1" customHeight="1" x14ac:dyDescent="0.2">
      <c r="A404" s="104">
        <v>0</v>
      </c>
      <c r="B404" s="48" t="s">
        <v>113</v>
      </c>
      <c r="C404" s="113">
        <v>701</v>
      </c>
      <c r="D404" s="114" t="s">
        <v>181</v>
      </c>
      <c r="E404" s="115">
        <v>0</v>
      </c>
      <c r="F404" s="116">
        <f>F407</f>
        <v>0</v>
      </c>
      <c r="G404" s="116">
        <f>G407</f>
        <v>0</v>
      </c>
      <c r="H404" s="116">
        <f>H407</f>
        <v>0</v>
      </c>
      <c r="I404" s="116">
        <f>I407</f>
        <v>0</v>
      </c>
    </row>
    <row r="405" spans="1:9" ht="51" hidden="1" x14ac:dyDescent="0.2">
      <c r="A405" s="104">
        <v>0</v>
      </c>
      <c r="B405" s="48" t="s">
        <v>113</v>
      </c>
      <c r="C405" s="113">
        <v>701</v>
      </c>
      <c r="D405" s="114" t="s">
        <v>58</v>
      </c>
      <c r="E405" s="115">
        <v>0</v>
      </c>
      <c r="F405" s="116">
        <v>0</v>
      </c>
      <c r="G405" s="116">
        <v>0</v>
      </c>
      <c r="H405" s="116">
        <v>0</v>
      </c>
      <c r="I405" s="116">
        <v>0</v>
      </c>
    </row>
    <row r="406" spans="1:9" ht="51" hidden="1" x14ac:dyDescent="0.2">
      <c r="A406" s="104">
        <v>0</v>
      </c>
      <c r="B406" s="48" t="s">
        <v>113</v>
      </c>
      <c r="C406" s="113">
        <v>701</v>
      </c>
      <c r="D406" s="114" t="s">
        <v>58</v>
      </c>
      <c r="E406" s="115">
        <v>0</v>
      </c>
      <c r="F406" s="116">
        <v>0</v>
      </c>
      <c r="G406" s="116">
        <v>0</v>
      </c>
      <c r="H406" s="116">
        <v>0</v>
      </c>
      <c r="I406" s="116">
        <v>0</v>
      </c>
    </row>
    <row r="407" spans="1:9" ht="54" hidden="1" customHeight="1" x14ac:dyDescent="0.2">
      <c r="A407" s="104">
        <v>0</v>
      </c>
      <c r="B407" s="48" t="s">
        <v>147</v>
      </c>
      <c r="C407" s="113">
        <v>701</v>
      </c>
      <c r="D407" s="114" t="s">
        <v>182</v>
      </c>
      <c r="E407" s="115">
        <v>0</v>
      </c>
      <c r="F407" s="116">
        <f t="shared" ref="F407:I408" si="22">F408</f>
        <v>0</v>
      </c>
      <c r="G407" s="116">
        <f t="shared" si="22"/>
        <v>0</v>
      </c>
      <c r="H407" s="116">
        <f t="shared" si="22"/>
        <v>0</v>
      </c>
      <c r="I407" s="116">
        <f t="shared" si="22"/>
        <v>0</v>
      </c>
    </row>
    <row r="408" spans="1:9" ht="28.15" hidden="1" customHeight="1" x14ac:dyDescent="0.2">
      <c r="A408" s="104">
        <v>0</v>
      </c>
      <c r="B408" s="48" t="s">
        <v>101</v>
      </c>
      <c r="C408" s="113">
        <v>701</v>
      </c>
      <c r="D408" s="114" t="s">
        <v>182</v>
      </c>
      <c r="E408" s="115">
        <v>600</v>
      </c>
      <c r="F408" s="116">
        <f t="shared" si="22"/>
        <v>0</v>
      </c>
      <c r="G408" s="116">
        <f t="shared" si="22"/>
        <v>0</v>
      </c>
      <c r="H408" s="116">
        <f t="shared" si="22"/>
        <v>0</v>
      </c>
      <c r="I408" s="116">
        <f t="shared" si="22"/>
        <v>0</v>
      </c>
    </row>
    <row r="409" spans="1:9" ht="0.75" hidden="1" customHeight="1" x14ac:dyDescent="0.2">
      <c r="A409" s="104">
        <v>0</v>
      </c>
      <c r="B409" s="48" t="s">
        <v>102</v>
      </c>
      <c r="C409" s="113">
        <v>701</v>
      </c>
      <c r="D409" s="114" t="s">
        <v>182</v>
      </c>
      <c r="E409" s="115">
        <v>620</v>
      </c>
      <c r="F409" s="116"/>
      <c r="G409" s="116"/>
      <c r="H409" s="116"/>
      <c r="I409" s="116"/>
    </row>
    <row r="410" spans="1:9" ht="38.25" x14ac:dyDescent="0.2">
      <c r="A410" s="104"/>
      <c r="B410" s="48" t="s">
        <v>277</v>
      </c>
      <c r="C410" s="113">
        <v>701</v>
      </c>
      <c r="D410" s="114">
        <v>4100000000</v>
      </c>
      <c r="E410" s="115"/>
      <c r="F410" s="116">
        <f>F411</f>
        <v>86.022999999999996</v>
      </c>
      <c r="G410" s="116"/>
      <c r="H410" s="116">
        <f>H411</f>
        <v>9.702</v>
      </c>
      <c r="I410" s="116"/>
    </row>
    <row r="411" spans="1:9" ht="25.5" x14ac:dyDescent="0.2">
      <c r="A411" s="104"/>
      <c r="B411" s="48" t="s">
        <v>101</v>
      </c>
      <c r="C411" s="113">
        <v>701</v>
      </c>
      <c r="D411" s="114">
        <v>4100000000</v>
      </c>
      <c r="E411" s="115">
        <v>600</v>
      </c>
      <c r="F411" s="116">
        <f>F412</f>
        <v>86.022999999999996</v>
      </c>
      <c r="G411" s="116"/>
      <c r="H411" s="116">
        <f>H412</f>
        <v>9.702</v>
      </c>
      <c r="I411" s="116"/>
    </row>
    <row r="412" spans="1:9" ht="18.399999999999999" customHeight="1" x14ac:dyDescent="0.2">
      <c r="A412" s="104"/>
      <c r="B412" s="48" t="s">
        <v>102</v>
      </c>
      <c r="C412" s="113">
        <v>701</v>
      </c>
      <c r="D412" s="114">
        <v>4100000000</v>
      </c>
      <c r="E412" s="115">
        <v>620</v>
      </c>
      <c r="F412" s="116">
        <v>86.022999999999996</v>
      </c>
      <c r="G412" s="116"/>
      <c r="H412" s="116">
        <v>9.702</v>
      </c>
      <c r="I412" s="116"/>
    </row>
    <row r="413" spans="1:9" ht="38.25" hidden="1" x14ac:dyDescent="0.2">
      <c r="A413" s="104"/>
      <c r="B413" s="48" t="s">
        <v>239</v>
      </c>
      <c r="C413" s="113">
        <v>701</v>
      </c>
      <c r="D413" s="114">
        <v>4400000000</v>
      </c>
      <c r="E413" s="115"/>
      <c r="F413" s="116">
        <f t="shared" ref="F413:I414" si="23">F414</f>
        <v>0</v>
      </c>
      <c r="G413" s="116">
        <f t="shared" si="23"/>
        <v>0</v>
      </c>
      <c r="H413" s="116">
        <f t="shared" si="23"/>
        <v>0</v>
      </c>
      <c r="I413" s="116">
        <f t="shared" si="23"/>
        <v>0</v>
      </c>
    </row>
    <row r="414" spans="1:9" ht="25.5" hidden="1" x14ac:dyDescent="0.2">
      <c r="A414" s="104"/>
      <c r="B414" s="48" t="s">
        <v>174</v>
      </c>
      <c r="C414" s="113">
        <v>701</v>
      </c>
      <c r="D414" s="114">
        <v>4400000000</v>
      </c>
      <c r="E414" s="115">
        <v>400</v>
      </c>
      <c r="F414" s="116">
        <f t="shared" si="23"/>
        <v>0</v>
      </c>
      <c r="G414" s="116">
        <f t="shared" si="23"/>
        <v>0</v>
      </c>
      <c r="H414" s="116">
        <f t="shared" si="23"/>
        <v>0</v>
      </c>
      <c r="I414" s="116">
        <f t="shared" si="23"/>
        <v>0</v>
      </c>
    </row>
    <row r="415" spans="1:9" ht="18.399999999999999" hidden="1" customHeight="1" x14ac:dyDescent="0.2">
      <c r="A415" s="104"/>
      <c r="B415" s="48" t="s">
        <v>175</v>
      </c>
      <c r="C415" s="113">
        <v>701</v>
      </c>
      <c r="D415" s="114">
        <v>4400000000</v>
      </c>
      <c r="E415" s="115">
        <v>410</v>
      </c>
      <c r="F415" s="116"/>
      <c r="G415" s="116"/>
      <c r="H415" s="116"/>
      <c r="I415" s="116"/>
    </row>
    <row r="416" spans="1:9" x14ac:dyDescent="0.2">
      <c r="A416" s="104">
        <v>0</v>
      </c>
      <c r="B416" s="110" t="s">
        <v>80</v>
      </c>
      <c r="C416" s="111">
        <v>702</v>
      </c>
      <c r="D416" s="112">
        <v>0</v>
      </c>
      <c r="E416" s="145">
        <v>0</v>
      </c>
      <c r="F416" s="37">
        <f>F417+F455</f>
        <v>34022.901000000005</v>
      </c>
      <c r="G416" s="37">
        <f>G417+G455</f>
        <v>0</v>
      </c>
      <c r="H416" s="37">
        <f>H417+H455</f>
        <v>17313.805999999997</v>
      </c>
      <c r="I416" s="37">
        <f>I417+I455</f>
        <v>0</v>
      </c>
    </row>
    <row r="417" spans="1:9" ht="51" x14ac:dyDescent="0.2">
      <c r="A417" s="104">
        <v>0</v>
      </c>
      <c r="B417" s="48" t="s">
        <v>276</v>
      </c>
      <c r="C417" s="113">
        <v>702</v>
      </c>
      <c r="D417" s="114" t="s">
        <v>56</v>
      </c>
      <c r="E417" s="115">
        <v>0</v>
      </c>
      <c r="F417" s="116">
        <f>F423</f>
        <v>33850.855000000003</v>
      </c>
      <c r="G417" s="116">
        <f>G423</f>
        <v>0</v>
      </c>
      <c r="H417" s="116">
        <f>H423</f>
        <v>17294.401999999998</v>
      </c>
      <c r="I417" s="116">
        <f>I423</f>
        <v>0</v>
      </c>
    </row>
    <row r="418" spans="1:9" ht="51" hidden="1" x14ac:dyDescent="0.2">
      <c r="A418" s="104">
        <v>0</v>
      </c>
      <c r="B418" s="48" t="s">
        <v>146</v>
      </c>
      <c r="C418" s="113">
        <v>702</v>
      </c>
      <c r="D418" s="114" t="s">
        <v>56</v>
      </c>
      <c r="E418" s="115">
        <v>0</v>
      </c>
      <c r="F418" s="116">
        <v>0</v>
      </c>
      <c r="G418" s="116">
        <v>0</v>
      </c>
      <c r="H418" s="116">
        <v>0</v>
      </c>
      <c r="I418" s="116">
        <v>0</v>
      </c>
    </row>
    <row r="419" spans="1:9" ht="38.25" hidden="1" x14ac:dyDescent="0.2">
      <c r="A419" s="104">
        <v>0</v>
      </c>
      <c r="B419" s="48" t="s">
        <v>100</v>
      </c>
      <c r="C419" s="113">
        <v>702</v>
      </c>
      <c r="D419" s="114" t="s">
        <v>59</v>
      </c>
      <c r="E419" s="115">
        <v>0</v>
      </c>
      <c r="F419" s="116">
        <v>0</v>
      </c>
      <c r="G419" s="116">
        <v>0</v>
      </c>
      <c r="H419" s="116">
        <v>0</v>
      </c>
      <c r="I419" s="116">
        <v>0</v>
      </c>
    </row>
    <row r="420" spans="1:9" ht="38.25" hidden="1" x14ac:dyDescent="0.2">
      <c r="A420" s="104">
        <v>0</v>
      </c>
      <c r="B420" s="48" t="s">
        <v>100</v>
      </c>
      <c r="C420" s="113">
        <v>702</v>
      </c>
      <c r="D420" s="114" t="s">
        <v>59</v>
      </c>
      <c r="E420" s="115">
        <v>0</v>
      </c>
      <c r="F420" s="116">
        <v>0</v>
      </c>
      <c r="G420" s="116">
        <v>0</v>
      </c>
      <c r="H420" s="116">
        <v>0</v>
      </c>
      <c r="I420" s="116">
        <v>0</v>
      </c>
    </row>
    <row r="421" spans="1:9" ht="38.25" hidden="1" x14ac:dyDescent="0.2">
      <c r="A421" s="104">
        <v>0</v>
      </c>
      <c r="B421" s="48" t="s">
        <v>100</v>
      </c>
      <c r="C421" s="113">
        <v>702</v>
      </c>
      <c r="D421" s="114" t="s">
        <v>59</v>
      </c>
      <c r="E421" s="115">
        <v>0</v>
      </c>
      <c r="F421" s="116">
        <v>0</v>
      </c>
      <c r="G421" s="116">
        <v>0</v>
      </c>
      <c r="H421" s="116">
        <v>0</v>
      </c>
      <c r="I421" s="116">
        <v>0</v>
      </c>
    </row>
    <row r="422" spans="1:9" ht="38.25" hidden="1" x14ac:dyDescent="0.2">
      <c r="A422" s="104">
        <v>0</v>
      </c>
      <c r="B422" s="48" t="s">
        <v>100</v>
      </c>
      <c r="C422" s="113">
        <v>702</v>
      </c>
      <c r="D422" s="114" t="s">
        <v>59</v>
      </c>
      <c r="E422" s="115">
        <v>0</v>
      </c>
      <c r="F422" s="116">
        <v>0</v>
      </c>
      <c r="G422" s="116">
        <v>0</v>
      </c>
      <c r="H422" s="116">
        <v>0</v>
      </c>
      <c r="I422" s="116">
        <v>0</v>
      </c>
    </row>
    <row r="423" spans="1:9" ht="25.5" x14ac:dyDescent="0.2">
      <c r="A423" s="104">
        <v>0</v>
      </c>
      <c r="B423" s="48" t="s">
        <v>101</v>
      </c>
      <c r="C423" s="113">
        <v>702</v>
      </c>
      <c r="D423" s="114" t="s">
        <v>56</v>
      </c>
      <c r="E423" s="115">
        <v>600</v>
      </c>
      <c r="F423" s="116">
        <f>F424</f>
        <v>33850.855000000003</v>
      </c>
      <c r="G423" s="116">
        <v>0</v>
      </c>
      <c r="H423" s="116">
        <f>H424</f>
        <v>17294.401999999998</v>
      </c>
      <c r="I423" s="116">
        <v>0</v>
      </c>
    </row>
    <row r="424" spans="1:9" s="15" customFormat="1" x14ac:dyDescent="0.2">
      <c r="A424" s="104">
        <v>0</v>
      </c>
      <c r="B424" s="48" t="s">
        <v>102</v>
      </c>
      <c r="C424" s="113">
        <v>702</v>
      </c>
      <c r="D424" s="114" t="s">
        <v>56</v>
      </c>
      <c r="E424" s="115">
        <v>620</v>
      </c>
      <c r="F424" s="116">
        <v>33850.855000000003</v>
      </c>
      <c r="G424" s="116">
        <v>0</v>
      </c>
      <c r="H424" s="116">
        <v>17294.401999999998</v>
      </c>
      <c r="I424" s="116">
        <v>0</v>
      </c>
    </row>
    <row r="425" spans="1:9" ht="51" hidden="1" x14ac:dyDescent="0.2">
      <c r="A425" s="104">
        <v>0</v>
      </c>
      <c r="B425" s="48" t="s">
        <v>178</v>
      </c>
      <c r="C425" s="113">
        <v>702</v>
      </c>
      <c r="D425" s="114" t="s">
        <v>183</v>
      </c>
      <c r="E425" s="115">
        <v>0</v>
      </c>
      <c r="F425" s="116">
        <f>F426+F429</f>
        <v>0</v>
      </c>
      <c r="G425" s="116">
        <f>G426+G429</f>
        <v>0</v>
      </c>
      <c r="H425" s="116">
        <f>H426+H429</f>
        <v>0</v>
      </c>
      <c r="I425" s="116">
        <f>I426+I429</f>
        <v>0</v>
      </c>
    </row>
    <row r="426" spans="1:9" s="10" customFormat="1" ht="69.75" hidden="1" customHeight="1" x14ac:dyDescent="0.2">
      <c r="A426" s="104"/>
      <c r="B426" s="48" t="s">
        <v>204</v>
      </c>
      <c r="C426" s="113">
        <v>702</v>
      </c>
      <c r="D426" s="114" t="s">
        <v>203</v>
      </c>
      <c r="E426" s="115"/>
      <c r="F426" s="116">
        <f>F427</f>
        <v>0</v>
      </c>
      <c r="G426" s="116"/>
      <c r="H426" s="116">
        <f>H427</f>
        <v>0</v>
      </c>
      <c r="I426" s="116"/>
    </row>
    <row r="427" spans="1:9" s="10" customFormat="1" ht="27" hidden="1" customHeight="1" x14ac:dyDescent="0.2">
      <c r="A427" s="104"/>
      <c r="B427" s="48" t="s">
        <v>101</v>
      </c>
      <c r="C427" s="113">
        <v>702</v>
      </c>
      <c r="D427" s="114" t="s">
        <v>203</v>
      </c>
      <c r="E427" s="115">
        <v>600</v>
      </c>
      <c r="F427" s="116">
        <f>F428</f>
        <v>0</v>
      </c>
      <c r="G427" s="116"/>
      <c r="H427" s="116">
        <f>H428</f>
        <v>0</v>
      </c>
      <c r="I427" s="116"/>
    </row>
    <row r="428" spans="1:9" s="10" customFormat="1" hidden="1" x14ac:dyDescent="0.2">
      <c r="A428" s="104"/>
      <c r="B428" s="48" t="s">
        <v>102</v>
      </c>
      <c r="C428" s="113">
        <v>702</v>
      </c>
      <c r="D428" s="114" t="s">
        <v>203</v>
      </c>
      <c r="E428" s="115">
        <v>620</v>
      </c>
      <c r="F428" s="116"/>
      <c r="G428" s="116"/>
      <c r="H428" s="116"/>
      <c r="I428" s="116"/>
    </row>
    <row r="429" spans="1:9" ht="66.400000000000006" hidden="1" customHeight="1" x14ac:dyDescent="0.2">
      <c r="A429" s="104">
        <v>0</v>
      </c>
      <c r="B429" s="48" t="s">
        <v>113</v>
      </c>
      <c r="C429" s="113">
        <v>702</v>
      </c>
      <c r="D429" s="114" t="s">
        <v>184</v>
      </c>
      <c r="E429" s="115">
        <v>0</v>
      </c>
      <c r="F429" s="116">
        <f>F432</f>
        <v>0</v>
      </c>
      <c r="G429" s="116">
        <f>G432</f>
        <v>0</v>
      </c>
      <c r="H429" s="116">
        <f>H432</f>
        <v>0</v>
      </c>
      <c r="I429" s="116">
        <f>I432</f>
        <v>0</v>
      </c>
    </row>
    <row r="430" spans="1:9" ht="51" hidden="1" x14ac:dyDescent="0.2">
      <c r="A430" s="104">
        <v>0</v>
      </c>
      <c r="B430" s="48" t="s">
        <v>113</v>
      </c>
      <c r="C430" s="113">
        <v>702</v>
      </c>
      <c r="D430" s="114" t="s">
        <v>60</v>
      </c>
      <c r="E430" s="115">
        <v>0</v>
      </c>
      <c r="F430" s="116">
        <v>0</v>
      </c>
      <c r="G430" s="116">
        <v>0</v>
      </c>
      <c r="H430" s="116">
        <v>0</v>
      </c>
      <c r="I430" s="116">
        <v>0</v>
      </c>
    </row>
    <row r="431" spans="1:9" ht="51" hidden="1" x14ac:dyDescent="0.2">
      <c r="A431" s="104">
        <v>0</v>
      </c>
      <c r="B431" s="48" t="s">
        <v>113</v>
      </c>
      <c r="C431" s="113">
        <v>702</v>
      </c>
      <c r="D431" s="114" t="s">
        <v>60</v>
      </c>
      <c r="E431" s="115">
        <v>0</v>
      </c>
      <c r="F431" s="116">
        <v>0</v>
      </c>
      <c r="G431" s="116">
        <v>0</v>
      </c>
      <c r="H431" s="116">
        <v>0</v>
      </c>
      <c r="I431" s="116">
        <v>0</v>
      </c>
    </row>
    <row r="432" spans="1:9" ht="51" hidden="1" customHeight="1" x14ac:dyDescent="0.2">
      <c r="A432" s="104">
        <v>0</v>
      </c>
      <c r="B432" s="48" t="s">
        <v>147</v>
      </c>
      <c r="C432" s="113">
        <v>702</v>
      </c>
      <c r="D432" s="114" t="s">
        <v>185</v>
      </c>
      <c r="E432" s="115">
        <v>0</v>
      </c>
      <c r="F432" s="116">
        <f t="shared" ref="F432:I433" si="24">F433</f>
        <v>0</v>
      </c>
      <c r="G432" s="116">
        <f t="shared" si="24"/>
        <v>0</v>
      </c>
      <c r="H432" s="116">
        <f t="shared" si="24"/>
        <v>0</v>
      </c>
      <c r="I432" s="116">
        <f t="shared" si="24"/>
        <v>0</v>
      </c>
    </row>
    <row r="433" spans="1:9" ht="28.15" hidden="1" customHeight="1" x14ac:dyDescent="0.2">
      <c r="A433" s="104">
        <v>0</v>
      </c>
      <c r="B433" s="48" t="s">
        <v>101</v>
      </c>
      <c r="C433" s="113">
        <v>702</v>
      </c>
      <c r="D433" s="114" t="s">
        <v>185</v>
      </c>
      <c r="E433" s="115">
        <v>600</v>
      </c>
      <c r="F433" s="116">
        <f t="shared" si="24"/>
        <v>0</v>
      </c>
      <c r="G433" s="116">
        <f t="shared" si="24"/>
        <v>0</v>
      </c>
      <c r="H433" s="116">
        <f t="shared" si="24"/>
        <v>0</v>
      </c>
      <c r="I433" s="116">
        <f t="shared" si="24"/>
        <v>0</v>
      </c>
    </row>
    <row r="434" spans="1:9" s="15" customFormat="1" hidden="1" x14ac:dyDescent="0.2">
      <c r="A434" s="104">
        <v>0</v>
      </c>
      <c r="B434" s="48" t="s">
        <v>102</v>
      </c>
      <c r="C434" s="113">
        <v>702</v>
      </c>
      <c r="D434" s="114" t="s">
        <v>185</v>
      </c>
      <c r="E434" s="115">
        <v>620</v>
      </c>
      <c r="F434" s="116"/>
      <c r="G434" s="116"/>
      <c r="H434" s="116"/>
      <c r="I434" s="116"/>
    </row>
    <row r="435" spans="1:9" s="10" customFormat="1" ht="38.25" hidden="1" x14ac:dyDescent="0.2">
      <c r="A435" s="104"/>
      <c r="B435" s="48" t="s">
        <v>206</v>
      </c>
      <c r="C435" s="113">
        <v>702</v>
      </c>
      <c r="D435" s="114" t="s">
        <v>205</v>
      </c>
      <c r="E435" s="115"/>
      <c r="F435" s="116">
        <f t="shared" ref="F435:I436" si="25">F436</f>
        <v>0</v>
      </c>
      <c r="G435" s="116">
        <f t="shared" si="25"/>
        <v>0</v>
      </c>
      <c r="H435" s="116">
        <f t="shared" si="25"/>
        <v>0</v>
      </c>
      <c r="I435" s="116">
        <f t="shared" si="25"/>
        <v>0</v>
      </c>
    </row>
    <row r="436" spans="1:9" s="10" customFormat="1" ht="30" hidden="1" customHeight="1" x14ac:dyDescent="0.2">
      <c r="A436" s="104"/>
      <c r="B436" s="48" t="s">
        <v>101</v>
      </c>
      <c r="C436" s="113">
        <v>702</v>
      </c>
      <c r="D436" s="114" t="s">
        <v>205</v>
      </c>
      <c r="E436" s="115">
        <v>600</v>
      </c>
      <c r="F436" s="116">
        <f t="shared" si="25"/>
        <v>0</v>
      </c>
      <c r="G436" s="116">
        <f t="shared" si="25"/>
        <v>0</v>
      </c>
      <c r="H436" s="116">
        <f t="shared" si="25"/>
        <v>0</v>
      </c>
      <c r="I436" s="116">
        <f t="shared" si="25"/>
        <v>0</v>
      </c>
    </row>
    <row r="437" spans="1:9" s="10" customFormat="1" hidden="1" x14ac:dyDescent="0.2">
      <c r="A437" s="104"/>
      <c r="B437" s="48" t="s">
        <v>102</v>
      </c>
      <c r="C437" s="113">
        <v>702</v>
      </c>
      <c r="D437" s="114" t="s">
        <v>205</v>
      </c>
      <c r="E437" s="115">
        <v>620</v>
      </c>
      <c r="F437" s="116"/>
      <c r="G437" s="116"/>
      <c r="H437" s="116"/>
      <c r="I437" s="116"/>
    </row>
    <row r="438" spans="1:9" ht="51" hidden="1" x14ac:dyDescent="0.2">
      <c r="A438" s="104">
        <v>0</v>
      </c>
      <c r="B438" s="48" t="s">
        <v>178</v>
      </c>
      <c r="C438" s="113">
        <v>702</v>
      </c>
      <c r="D438" s="114" t="s">
        <v>186</v>
      </c>
      <c r="E438" s="115">
        <v>0</v>
      </c>
      <c r="F438" s="116">
        <f>F439</f>
        <v>0</v>
      </c>
      <c r="G438" s="116">
        <f>G439</f>
        <v>0</v>
      </c>
      <c r="H438" s="116">
        <f>H439</f>
        <v>0</v>
      </c>
      <c r="I438" s="116">
        <f>I439</f>
        <v>0</v>
      </c>
    </row>
    <row r="439" spans="1:9" ht="66.75" hidden="1" customHeight="1" x14ac:dyDescent="0.2">
      <c r="A439" s="104">
        <v>0</v>
      </c>
      <c r="B439" s="48" t="s">
        <v>113</v>
      </c>
      <c r="C439" s="113">
        <v>702</v>
      </c>
      <c r="D439" s="114">
        <v>600372000</v>
      </c>
      <c r="E439" s="115">
        <v>0</v>
      </c>
      <c r="F439" s="116">
        <f>F442</f>
        <v>0</v>
      </c>
      <c r="G439" s="116">
        <f>G442</f>
        <v>0</v>
      </c>
      <c r="H439" s="116">
        <f>H442</f>
        <v>0</v>
      </c>
      <c r="I439" s="116">
        <f>I442</f>
        <v>0</v>
      </c>
    </row>
    <row r="440" spans="1:9" ht="51" hidden="1" x14ac:dyDescent="0.2">
      <c r="A440" s="104">
        <v>0</v>
      </c>
      <c r="B440" s="48" t="s">
        <v>113</v>
      </c>
      <c r="C440" s="113">
        <v>702</v>
      </c>
      <c r="D440" s="114" t="s">
        <v>61</v>
      </c>
      <c r="E440" s="115">
        <v>0</v>
      </c>
      <c r="F440" s="116">
        <v>0</v>
      </c>
      <c r="G440" s="116">
        <v>0</v>
      </c>
      <c r="H440" s="116">
        <v>0</v>
      </c>
      <c r="I440" s="116">
        <v>0</v>
      </c>
    </row>
    <row r="441" spans="1:9" ht="51" hidden="1" x14ac:dyDescent="0.2">
      <c r="A441" s="104">
        <v>0</v>
      </c>
      <c r="B441" s="48" t="s">
        <v>113</v>
      </c>
      <c r="C441" s="113">
        <v>702</v>
      </c>
      <c r="D441" s="114" t="s">
        <v>61</v>
      </c>
      <c r="E441" s="115">
        <v>0</v>
      </c>
      <c r="F441" s="116">
        <v>0</v>
      </c>
      <c r="G441" s="116">
        <v>0</v>
      </c>
      <c r="H441" s="116">
        <v>0</v>
      </c>
      <c r="I441" s="116">
        <v>0</v>
      </c>
    </row>
    <row r="442" spans="1:9" ht="40.9" hidden="1" customHeight="1" x14ac:dyDescent="0.2">
      <c r="A442" s="104">
        <v>0</v>
      </c>
      <c r="B442" s="48" t="s">
        <v>147</v>
      </c>
      <c r="C442" s="113">
        <v>702</v>
      </c>
      <c r="D442" s="114" t="s">
        <v>187</v>
      </c>
      <c r="E442" s="115">
        <v>0</v>
      </c>
      <c r="F442" s="116">
        <f t="shared" ref="F442:I443" si="26">F443</f>
        <v>0</v>
      </c>
      <c r="G442" s="116">
        <f t="shared" si="26"/>
        <v>0</v>
      </c>
      <c r="H442" s="116">
        <f t="shared" si="26"/>
        <v>0</v>
      </c>
      <c r="I442" s="116">
        <f t="shared" si="26"/>
        <v>0</v>
      </c>
    </row>
    <row r="443" spans="1:9" ht="29.1" hidden="1" customHeight="1" x14ac:dyDescent="0.2">
      <c r="A443" s="104">
        <v>0</v>
      </c>
      <c r="B443" s="48" t="s">
        <v>101</v>
      </c>
      <c r="C443" s="113">
        <v>702</v>
      </c>
      <c r="D443" s="114" t="s">
        <v>187</v>
      </c>
      <c r="E443" s="115">
        <v>600</v>
      </c>
      <c r="F443" s="116">
        <f t="shared" si="26"/>
        <v>0</v>
      </c>
      <c r="G443" s="116">
        <f t="shared" si="26"/>
        <v>0</v>
      </c>
      <c r="H443" s="116">
        <f t="shared" si="26"/>
        <v>0</v>
      </c>
      <c r="I443" s="116">
        <f t="shared" si="26"/>
        <v>0</v>
      </c>
    </row>
    <row r="444" spans="1:9" hidden="1" x14ac:dyDescent="0.2">
      <c r="A444" s="104">
        <v>0</v>
      </c>
      <c r="B444" s="48" t="s">
        <v>102</v>
      </c>
      <c r="C444" s="113">
        <v>702</v>
      </c>
      <c r="D444" s="114" t="s">
        <v>187</v>
      </c>
      <c r="E444" s="115">
        <v>620</v>
      </c>
      <c r="F444" s="116"/>
      <c r="G444" s="116"/>
      <c r="H444" s="116"/>
      <c r="I444" s="116"/>
    </row>
    <row r="445" spans="1:9" hidden="1" x14ac:dyDescent="0.2">
      <c r="A445" s="104">
        <v>0</v>
      </c>
      <c r="B445" s="48" t="s">
        <v>111</v>
      </c>
      <c r="C445" s="113">
        <v>707</v>
      </c>
      <c r="D445" s="114">
        <v>0</v>
      </c>
      <c r="E445" s="115">
        <v>0</v>
      </c>
      <c r="F445" s="116">
        <v>0</v>
      </c>
      <c r="G445" s="116">
        <v>0</v>
      </c>
      <c r="H445" s="116">
        <v>0</v>
      </c>
      <c r="I445" s="116">
        <v>0</v>
      </c>
    </row>
    <row r="446" spans="1:9" hidden="1" x14ac:dyDescent="0.2">
      <c r="A446" s="104">
        <v>0</v>
      </c>
      <c r="B446" s="48" t="s">
        <v>93</v>
      </c>
      <c r="C446" s="113">
        <v>707</v>
      </c>
      <c r="D446" s="114" t="s">
        <v>20</v>
      </c>
      <c r="E446" s="115">
        <v>0</v>
      </c>
      <c r="F446" s="116">
        <v>0</v>
      </c>
      <c r="G446" s="116">
        <v>0</v>
      </c>
      <c r="H446" s="116">
        <v>0</v>
      </c>
      <c r="I446" s="116">
        <v>0</v>
      </c>
    </row>
    <row r="447" spans="1:9" hidden="1" x14ac:dyDescent="0.2">
      <c r="A447" s="104">
        <v>0</v>
      </c>
      <c r="B447" s="48" t="s">
        <v>93</v>
      </c>
      <c r="C447" s="113">
        <v>707</v>
      </c>
      <c r="D447" s="114" t="s">
        <v>20</v>
      </c>
      <c r="E447" s="115">
        <v>0</v>
      </c>
      <c r="F447" s="116">
        <v>0</v>
      </c>
      <c r="G447" s="116">
        <v>0</v>
      </c>
      <c r="H447" s="116">
        <v>0</v>
      </c>
      <c r="I447" s="116">
        <v>0</v>
      </c>
    </row>
    <row r="448" spans="1:9" hidden="1" x14ac:dyDescent="0.2">
      <c r="A448" s="104">
        <v>0</v>
      </c>
      <c r="B448" s="48" t="s">
        <v>93</v>
      </c>
      <c r="C448" s="113">
        <v>707</v>
      </c>
      <c r="D448" s="114" t="s">
        <v>20</v>
      </c>
      <c r="E448" s="115">
        <v>0</v>
      </c>
      <c r="F448" s="116">
        <v>0</v>
      </c>
      <c r="G448" s="116">
        <v>0</v>
      </c>
      <c r="H448" s="116">
        <v>0</v>
      </c>
      <c r="I448" s="116">
        <v>0</v>
      </c>
    </row>
    <row r="449" spans="1:9" ht="25.5" hidden="1" x14ac:dyDescent="0.2">
      <c r="A449" s="104">
        <v>0</v>
      </c>
      <c r="B449" s="48" t="s">
        <v>81</v>
      </c>
      <c r="C449" s="113">
        <v>707</v>
      </c>
      <c r="D449" s="114" t="s">
        <v>21</v>
      </c>
      <c r="E449" s="115">
        <v>0</v>
      </c>
      <c r="F449" s="116">
        <v>0</v>
      </c>
      <c r="G449" s="116">
        <v>0</v>
      </c>
      <c r="H449" s="116">
        <v>0</v>
      </c>
      <c r="I449" s="116">
        <v>0</v>
      </c>
    </row>
    <row r="450" spans="1:9" ht="51" hidden="1" x14ac:dyDescent="0.2">
      <c r="A450" s="104">
        <v>0</v>
      </c>
      <c r="B450" s="48" t="s">
        <v>148</v>
      </c>
      <c r="C450" s="113">
        <v>707</v>
      </c>
      <c r="D450" s="114" t="s">
        <v>62</v>
      </c>
      <c r="E450" s="115">
        <v>0</v>
      </c>
      <c r="F450" s="116">
        <v>0</v>
      </c>
      <c r="G450" s="116">
        <v>0</v>
      </c>
      <c r="H450" s="116">
        <v>0</v>
      </c>
      <c r="I450" s="116">
        <v>0</v>
      </c>
    </row>
    <row r="451" spans="1:9" ht="51" hidden="1" x14ac:dyDescent="0.2">
      <c r="A451" s="104">
        <v>0</v>
      </c>
      <c r="B451" s="48" t="s">
        <v>148</v>
      </c>
      <c r="C451" s="113">
        <v>707</v>
      </c>
      <c r="D451" s="114" t="s">
        <v>62</v>
      </c>
      <c r="E451" s="115">
        <v>0</v>
      </c>
      <c r="F451" s="116">
        <v>0</v>
      </c>
      <c r="G451" s="116">
        <v>0</v>
      </c>
      <c r="H451" s="116">
        <v>0</v>
      </c>
      <c r="I451" s="116">
        <v>0</v>
      </c>
    </row>
    <row r="452" spans="1:9" ht="51" hidden="1" x14ac:dyDescent="0.2">
      <c r="A452" s="104">
        <v>0</v>
      </c>
      <c r="B452" s="48" t="s">
        <v>149</v>
      </c>
      <c r="C452" s="113">
        <v>707</v>
      </c>
      <c r="D452" s="114" t="s">
        <v>63</v>
      </c>
      <c r="E452" s="115">
        <v>0</v>
      </c>
      <c r="F452" s="116">
        <v>0</v>
      </c>
      <c r="G452" s="116">
        <v>0</v>
      </c>
      <c r="H452" s="116">
        <v>0</v>
      </c>
      <c r="I452" s="116">
        <v>0</v>
      </c>
    </row>
    <row r="453" spans="1:9" ht="51" hidden="1" x14ac:dyDescent="0.2">
      <c r="A453" s="104">
        <v>0</v>
      </c>
      <c r="B453" s="48" t="s">
        <v>149</v>
      </c>
      <c r="C453" s="113">
        <v>707</v>
      </c>
      <c r="D453" s="114" t="s">
        <v>63</v>
      </c>
      <c r="E453" s="115">
        <v>0</v>
      </c>
      <c r="F453" s="116">
        <v>0</v>
      </c>
      <c r="G453" s="116">
        <v>0</v>
      </c>
      <c r="H453" s="116">
        <v>0</v>
      </c>
      <c r="I453" s="116">
        <v>0</v>
      </c>
    </row>
    <row r="454" spans="1:9" ht="25.5" hidden="1" x14ac:dyDescent="0.2">
      <c r="A454" s="104">
        <v>0</v>
      </c>
      <c r="B454" s="48" t="s">
        <v>101</v>
      </c>
      <c r="C454" s="113">
        <v>707</v>
      </c>
      <c r="D454" s="114" t="s">
        <v>63</v>
      </c>
      <c r="E454" s="115">
        <v>600</v>
      </c>
      <c r="F454" s="116">
        <v>0</v>
      </c>
      <c r="G454" s="116">
        <v>0</v>
      </c>
      <c r="H454" s="116">
        <v>0</v>
      </c>
      <c r="I454" s="116">
        <v>0</v>
      </c>
    </row>
    <row r="455" spans="1:9" ht="38.25" x14ac:dyDescent="0.2">
      <c r="A455" s="104"/>
      <c r="B455" s="48" t="s">
        <v>278</v>
      </c>
      <c r="C455" s="113">
        <v>702</v>
      </c>
      <c r="D455" s="114">
        <v>4100000000</v>
      </c>
      <c r="E455" s="115"/>
      <c r="F455" s="116">
        <f>F456</f>
        <v>172.04599999999999</v>
      </c>
      <c r="G455" s="116"/>
      <c r="H455" s="116">
        <f>H456</f>
        <v>19.404</v>
      </c>
      <c r="I455" s="116"/>
    </row>
    <row r="456" spans="1:9" ht="25.5" x14ac:dyDescent="0.2">
      <c r="A456" s="104"/>
      <c r="B456" s="48" t="s">
        <v>101</v>
      </c>
      <c r="C456" s="113">
        <v>702</v>
      </c>
      <c r="D456" s="114">
        <v>4100000000</v>
      </c>
      <c r="E456" s="115">
        <v>600</v>
      </c>
      <c r="F456" s="116">
        <f>F457</f>
        <v>172.04599999999999</v>
      </c>
      <c r="G456" s="116"/>
      <c r="H456" s="116">
        <f>H457</f>
        <v>19.404</v>
      </c>
      <c r="I456" s="116"/>
    </row>
    <row r="457" spans="1:9" x14ac:dyDescent="0.2">
      <c r="A457" s="104"/>
      <c r="B457" s="48" t="s">
        <v>102</v>
      </c>
      <c r="C457" s="113">
        <v>702</v>
      </c>
      <c r="D457" s="114">
        <v>4100000000</v>
      </c>
      <c r="E457" s="115">
        <v>620</v>
      </c>
      <c r="F457" s="116">
        <v>172.04599999999999</v>
      </c>
      <c r="G457" s="116"/>
      <c r="H457" s="116">
        <v>19.404</v>
      </c>
      <c r="I457" s="116"/>
    </row>
    <row r="458" spans="1:9" x14ac:dyDescent="0.2">
      <c r="A458" s="144"/>
      <c r="B458" s="110" t="s">
        <v>163</v>
      </c>
      <c r="C458" s="111">
        <v>707</v>
      </c>
      <c r="D458" s="112"/>
      <c r="E458" s="145"/>
      <c r="F458" s="37">
        <f t="shared" ref="F458:I460" si="27">F459</f>
        <v>1600.0150000000001</v>
      </c>
      <c r="G458" s="37">
        <f t="shared" si="27"/>
        <v>1600.0150000000001</v>
      </c>
      <c r="H458" s="37">
        <f t="shared" si="27"/>
        <v>1600.0150000000001</v>
      </c>
      <c r="I458" s="37">
        <f t="shared" si="27"/>
        <v>1600.0150000000001</v>
      </c>
    </row>
    <row r="459" spans="1:9" ht="51" x14ac:dyDescent="0.2">
      <c r="A459" s="104"/>
      <c r="B459" s="48" t="s">
        <v>276</v>
      </c>
      <c r="C459" s="113">
        <v>707</v>
      </c>
      <c r="D459" s="114">
        <v>600000000</v>
      </c>
      <c r="E459" s="115"/>
      <c r="F459" s="116">
        <f>F460</f>
        <v>1600.0150000000001</v>
      </c>
      <c r="G459" s="116">
        <f>G460</f>
        <v>1600.0150000000001</v>
      </c>
      <c r="H459" s="116">
        <f>H460</f>
        <v>1600.0150000000001</v>
      </c>
      <c r="I459" s="116">
        <f>I460</f>
        <v>1600.0150000000001</v>
      </c>
    </row>
    <row r="460" spans="1:9" ht="25.5" x14ac:dyDescent="0.2">
      <c r="A460" s="104"/>
      <c r="B460" s="48" t="s">
        <v>101</v>
      </c>
      <c r="C460" s="113">
        <v>707</v>
      </c>
      <c r="D460" s="114">
        <v>600000000</v>
      </c>
      <c r="E460" s="115">
        <v>600</v>
      </c>
      <c r="F460" s="116">
        <f t="shared" si="27"/>
        <v>1600.0150000000001</v>
      </c>
      <c r="G460" s="116">
        <f t="shared" si="27"/>
        <v>1600.0150000000001</v>
      </c>
      <c r="H460" s="116">
        <f t="shared" si="27"/>
        <v>1600.0150000000001</v>
      </c>
      <c r="I460" s="116">
        <f t="shared" si="27"/>
        <v>1600.0150000000001</v>
      </c>
    </row>
    <row r="461" spans="1:9" ht="18" customHeight="1" x14ac:dyDescent="0.2">
      <c r="A461" s="104"/>
      <c r="B461" s="48" t="s">
        <v>102</v>
      </c>
      <c r="C461" s="113">
        <v>707</v>
      </c>
      <c r="D461" s="114">
        <v>600000000</v>
      </c>
      <c r="E461" s="115">
        <v>620</v>
      </c>
      <c r="F461" s="116">
        <v>1600.0150000000001</v>
      </c>
      <c r="G461" s="116">
        <v>1600.0150000000001</v>
      </c>
      <c r="H461" s="116">
        <v>1600.0150000000001</v>
      </c>
      <c r="I461" s="116">
        <v>1600.0150000000001</v>
      </c>
    </row>
    <row r="462" spans="1:9" s="69" customFormat="1" ht="0.75" hidden="1" customHeight="1" x14ac:dyDescent="0.2">
      <c r="A462" s="144"/>
      <c r="B462" s="110" t="s">
        <v>116</v>
      </c>
      <c r="C462" s="111">
        <v>801</v>
      </c>
      <c r="D462" s="112"/>
      <c r="E462" s="145"/>
      <c r="F462" s="37">
        <f t="shared" ref="F462:I463" si="28">F463</f>
        <v>0</v>
      </c>
      <c r="G462" s="37">
        <f t="shared" si="28"/>
        <v>0</v>
      </c>
      <c r="H462" s="37">
        <f t="shared" si="28"/>
        <v>0</v>
      </c>
      <c r="I462" s="37">
        <f t="shared" si="28"/>
        <v>0</v>
      </c>
    </row>
    <row r="463" spans="1:9" ht="27" hidden="1" customHeight="1" x14ac:dyDescent="0.2">
      <c r="A463" s="104"/>
      <c r="B463" s="48" t="s">
        <v>93</v>
      </c>
      <c r="C463" s="113">
        <v>801</v>
      </c>
      <c r="D463" s="114">
        <v>9000000000</v>
      </c>
      <c r="E463" s="115"/>
      <c r="F463" s="116">
        <f t="shared" si="28"/>
        <v>0</v>
      </c>
      <c r="G463" s="116">
        <f t="shared" si="28"/>
        <v>0</v>
      </c>
      <c r="H463" s="116">
        <f t="shared" si="28"/>
        <v>0</v>
      </c>
      <c r="I463" s="116">
        <f t="shared" si="28"/>
        <v>0</v>
      </c>
    </row>
    <row r="464" spans="1:9" ht="25.5" hidden="1" x14ac:dyDescent="0.2">
      <c r="A464" s="104"/>
      <c r="B464" s="128" t="s">
        <v>250</v>
      </c>
      <c r="C464" s="113">
        <v>801</v>
      </c>
      <c r="D464" s="114">
        <v>9080000000</v>
      </c>
      <c r="E464" s="115"/>
      <c r="F464" s="116">
        <f t="shared" ref="F464:I465" si="29">F465</f>
        <v>0</v>
      </c>
      <c r="G464" s="116">
        <f t="shared" si="29"/>
        <v>0</v>
      </c>
      <c r="H464" s="116">
        <f t="shared" si="29"/>
        <v>0</v>
      </c>
      <c r="I464" s="116">
        <f t="shared" si="29"/>
        <v>0</v>
      </c>
    </row>
    <row r="465" spans="1:9" ht="43.5" hidden="1" customHeight="1" x14ac:dyDescent="0.2">
      <c r="A465" s="104"/>
      <c r="B465" s="48" t="s">
        <v>174</v>
      </c>
      <c r="C465" s="113">
        <v>801</v>
      </c>
      <c r="D465" s="114">
        <v>9080000000</v>
      </c>
      <c r="E465" s="115">
        <v>400</v>
      </c>
      <c r="F465" s="116">
        <f t="shared" si="29"/>
        <v>0</v>
      </c>
      <c r="G465" s="116">
        <f t="shared" si="29"/>
        <v>0</v>
      </c>
      <c r="H465" s="116">
        <f t="shared" si="29"/>
        <v>0</v>
      </c>
      <c r="I465" s="116">
        <f t="shared" si="29"/>
        <v>0</v>
      </c>
    </row>
    <row r="466" spans="1:9" ht="18" hidden="1" customHeight="1" x14ac:dyDescent="0.2">
      <c r="A466" s="104"/>
      <c r="B466" s="48" t="s">
        <v>175</v>
      </c>
      <c r="C466" s="113">
        <v>801</v>
      </c>
      <c r="D466" s="114">
        <v>9080000000</v>
      </c>
      <c r="E466" s="115">
        <v>410</v>
      </c>
      <c r="F466" s="116">
        <v>0</v>
      </c>
      <c r="G466" s="116">
        <v>0</v>
      </c>
      <c r="H466" s="116">
        <v>0</v>
      </c>
      <c r="I466" s="116">
        <v>0</v>
      </c>
    </row>
    <row r="467" spans="1:9" x14ac:dyDescent="0.2">
      <c r="A467" s="144"/>
      <c r="B467" s="110" t="s">
        <v>265</v>
      </c>
      <c r="C467" s="111">
        <v>709</v>
      </c>
      <c r="D467" s="112"/>
      <c r="E467" s="145"/>
      <c r="F467" s="37">
        <f>F468+F471</f>
        <v>2023.43</v>
      </c>
      <c r="G467" s="37">
        <f>G468+G471</f>
        <v>1640.5229999999999</v>
      </c>
      <c r="H467" s="37">
        <f>H468+H471</f>
        <v>24</v>
      </c>
      <c r="I467" s="37">
        <f>I468+I471</f>
        <v>0</v>
      </c>
    </row>
    <row r="468" spans="1:9" ht="51" x14ac:dyDescent="0.2">
      <c r="A468" s="144"/>
      <c r="B468" s="48" t="s">
        <v>276</v>
      </c>
      <c r="C468" s="113">
        <v>709</v>
      </c>
      <c r="D468" s="114" t="s">
        <v>56</v>
      </c>
      <c r="E468" s="115"/>
      <c r="F468" s="116">
        <f t="shared" ref="F468:I469" si="30">F469</f>
        <v>2023.43</v>
      </c>
      <c r="G468" s="116">
        <f t="shared" si="30"/>
        <v>1640.5229999999999</v>
      </c>
      <c r="H468" s="116">
        <f t="shared" si="30"/>
        <v>24</v>
      </c>
      <c r="I468" s="116">
        <f t="shared" si="30"/>
        <v>0</v>
      </c>
    </row>
    <row r="469" spans="1:9" ht="25.5" x14ac:dyDescent="0.2">
      <c r="A469" s="144"/>
      <c r="B469" s="48" t="s">
        <v>101</v>
      </c>
      <c r="C469" s="113">
        <v>709</v>
      </c>
      <c r="D469" s="114" t="s">
        <v>56</v>
      </c>
      <c r="E469" s="115">
        <v>600</v>
      </c>
      <c r="F469" s="116">
        <f t="shared" si="30"/>
        <v>2023.43</v>
      </c>
      <c r="G469" s="116">
        <f t="shared" si="30"/>
        <v>1640.5229999999999</v>
      </c>
      <c r="H469" s="116">
        <f t="shared" si="30"/>
        <v>24</v>
      </c>
      <c r="I469" s="116">
        <f t="shared" si="30"/>
        <v>0</v>
      </c>
    </row>
    <row r="470" spans="1:9" x14ac:dyDescent="0.2">
      <c r="A470" s="144"/>
      <c r="B470" s="48" t="s">
        <v>102</v>
      </c>
      <c r="C470" s="113">
        <v>709</v>
      </c>
      <c r="D470" s="114" t="s">
        <v>56</v>
      </c>
      <c r="E470" s="115">
        <v>620</v>
      </c>
      <c r="F470" s="116">
        <v>2023.43</v>
      </c>
      <c r="G470" s="116">
        <v>1640.5229999999999</v>
      </c>
      <c r="H470" s="116">
        <v>24</v>
      </c>
      <c r="I470" s="116"/>
    </row>
    <row r="471" spans="1:9" ht="55.5" hidden="1" customHeight="1" x14ac:dyDescent="0.2">
      <c r="A471" s="104"/>
      <c r="B471" s="48" t="s">
        <v>278</v>
      </c>
      <c r="C471" s="113">
        <v>709</v>
      </c>
      <c r="D471" s="114">
        <v>4100000000</v>
      </c>
      <c r="E471" s="115"/>
      <c r="F471" s="116">
        <f t="shared" ref="F471:I472" si="31">F472</f>
        <v>0</v>
      </c>
      <c r="G471" s="116">
        <f t="shared" si="31"/>
        <v>0</v>
      </c>
      <c r="H471" s="116">
        <f t="shared" si="31"/>
        <v>0</v>
      </c>
      <c r="I471" s="116">
        <f t="shared" si="31"/>
        <v>0</v>
      </c>
    </row>
    <row r="472" spans="1:9" ht="42" hidden="1" customHeight="1" x14ac:dyDescent="0.2">
      <c r="A472" s="104"/>
      <c r="B472" s="48" t="s">
        <v>101</v>
      </c>
      <c r="C472" s="113">
        <v>709</v>
      </c>
      <c r="D472" s="114">
        <v>4100000000</v>
      </c>
      <c r="E472" s="115">
        <v>600</v>
      </c>
      <c r="F472" s="116">
        <f t="shared" si="31"/>
        <v>0</v>
      </c>
      <c r="G472" s="116">
        <f t="shared" si="31"/>
        <v>0</v>
      </c>
      <c r="H472" s="116">
        <f t="shared" si="31"/>
        <v>0</v>
      </c>
      <c r="I472" s="116">
        <f t="shared" si="31"/>
        <v>0</v>
      </c>
    </row>
    <row r="473" spans="1:9" ht="21" hidden="1" customHeight="1" x14ac:dyDescent="0.2">
      <c r="A473" s="104">
        <v>0</v>
      </c>
      <c r="B473" s="48" t="s">
        <v>102</v>
      </c>
      <c r="C473" s="113">
        <v>709</v>
      </c>
      <c r="D473" s="114">
        <v>4100000000</v>
      </c>
      <c r="E473" s="115">
        <v>620</v>
      </c>
      <c r="F473" s="116"/>
      <c r="G473" s="116"/>
      <c r="H473" s="116"/>
      <c r="I473" s="116"/>
    </row>
    <row r="474" spans="1:9" ht="14.25" customHeight="1" x14ac:dyDescent="0.2">
      <c r="A474" s="104">
        <v>0</v>
      </c>
      <c r="B474" s="110" t="s">
        <v>150</v>
      </c>
      <c r="C474" s="111">
        <v>1001</v>
      </c>
      <c r="D474" s="112">
        <v>0</v>
      </c>
      <c r="E474" s="145">
        <v>0</v>
      </c>
      <c r="F474" s="37">
        <f>F475</f>
        <v>1968.6690000000001</v>
      </c>
      <c r="G474" s="37">
        <v>0</v>
      </c>
      <c r="H474" s="37">
        <f>H475</f>
        <v>937.04499999999996</v>
      </c>
      <c r="I474" s="37">
        <v>0</v>
      </c>
    </row>
    <row r="475" spans="1:9" ht="51" x14ac:dyDescent="0.2">
      <c r="A475" s="104">
        <v>0</v>
      </c>
      <c r="B475" s="48" t="s">
        <v>227</v>
      </c>
      <c r="C475" s="113">
        <v>1001</v>
      </c>
      <c r="D475" s="114">
        <v>1800000000</v>
      </c>
      <c r="E475" s="115">
        <v>0</v>
      </c>
      <c r="F475" s="116">
        <f>F481</f>
        <v>1968.6690000000001</v>
      </c>
      <c r="G475" s="116">
        <v>0</v>
      </c>
      <c r="H475" s="116">
        <f>H481</f>
        <v>937.04499999999996</v>
      </c>
      <c r="I475" s="116">
        <v>0</v>
      </c>
    </row>
    <row r="476" spans="1:9" hidden="1" x14ac:dyDescent="0.2">
      <c r="A476" s="104">
        <v>0</v>
      </c>
      <c r="B476" s="48" t="s">
        <v>93</v>
      </c>
      <c r="C476" s="113">
        <v>1001</v>
      </c>
      <c r="D476" s="114" t="s">
        <v>20</v>
      </c>
      <c r="E476" s="115">
        <v>0</v>
      </c>
      <c r="F476" s="116">
        <v>0</v>
      </c>
      <c r="G476" s="116">
        <v>0</v>
      </c>
      <c r="H476" s="116">
        <v>0</v>
      </c>
      <c r="I476" s="116">
        <v>0</v>
      </c>
    </row>
    <row r="477" spans="1:9" hidden="1" x14ac:dyDescent="0.2">
      <c r="A477" s="104">
        <v>0</v>
      </c>
      <c r="B477" s="48" t="s">
        <v>93</v>
      </c>
      <c r="C477" s="113">
        <v>1001</v>
      </c>
      <c r="D477" s="114" t="s">
        <v>20</v>
      </c>
      <c r="E477" s="115">
        <v>0</v>
      </c>
      <c r="F477" s="116">
        <v>0</v>
      </c>
      <c r="G477" s="116">
        <v>0</v>
      </c>
      <c r="H477" s="116">
        <v>0</v>
      </c>
      <c r="I477" s="116">
        <v>0</v>
      </c>
    </row>
    <row r="478" spans="1:9" hidden="1" x14ac:dyDescent="0.2">
      <c r="A478" s="104">
        <v>0</v>
      </c>
      <c r="B478" s="48" t="s">
        <v>151</v>
      </c>
      <c r="C478" s="113">
        <v>1001</v>
      </c>
      <c r="D478" s="114" t="s">
        <v>64</v>
      </c>
      <c r="E478" s="115">
        <v>0</v>
      </c>
      <c r="F478" s="116">
        <v>0</v>
      </c>
      <c r="G478" s="116">
        <v>0</v>
      </c>
      <c r="H478" s="116">
        <v>0</v>
      </c>
      <c r="I478" s="116">
        <v>0</v>
      </c>
    </row>
    <row r="479" spans="1:9" hidden="1" x14ac:dyDescent="0.2">
      <c r="A479" s="104">
        <v>0</v>
      </c>
      <c r="B479" s="48" t="s">
        <v>151</v>
      </c>
      <c r="C479" s="113">
        <v>1001</v>
      </c>
      <c r="D479" s="114" t="s">
        <v>64</v>
      </c>
      <c r="E479" s="115">
        <v>0</v>
      </c>
      <c r="F479" s="116">
        <v>0</v>
      </c>
      <c r="G479" s="116">
        <v>0</v>
      </c>
      <c r="H479" s="116">
        <v>0</v>
      </c>
      <c r="I479" s="116">
        <v>0</v>
      </c>
    </row>
    <row r="480" spans="1:9" hidden="1" x14ac:dyDescent="0.2">
      <c r="A480" s="104">
        <v>0</v>
      </c>
      <c r="B480" s="48" t="s">
        <v>151</v>
      </c>
      <c r="C480" s="113">
        <v>1001</v>
      </c>
      <c r="D480" s="114" t="s">
        <v>64</v>
      </c>
      <c r="E480" s="115">
        <v>0</v>
      </c>
      <c r="F480" s="116">
        <v>0</v>
      </c>
      <c r="G480" s="116">
        <v>0</v>
      </c>
      <c r="H480" s="116">
        <v>0</v>
      </c>
      <c r="I480" s="116">
        <v>0</v>
      </c>
    </row>
    <row r="481" spans="1:9" x14ac:dyDescent="0.2">
      <c r="A481" s="104">
        <v>0</v>
      </c>
      <c r="B481" s="48" t="s">
        <v>120</v>
      </c>
      <c r="C481" s="113">
        <v>1001</v>
      </c>
      <c r="D481" s="114">
        <v>1800000000</v>
      </c>
      <c r="E481" s="115">
        <v>300</v>
      </c>
      <c r="F481" s="116">
        <f>F482</f>
        <v>1968.6690000000001</v>
      </c>
      <c r="G481" s="116">
        <v>0</v>
      </c>
      <c r="H481" s="116">
        <f>H482</f>
        <v>937.04499999999996</v>
      </c>
      <c r="I481" s="116">
        <v>0</v>
      </c>
    </row>
    <row r="482" spans="1:9" x14ac:dyDescent="0.2">
      <c r="A482" s="104">
        <v>0</v>
      </c>
      <c r="B482" s="48" t="s">
        <v>152</v>
      </c>
      <c r="C482" s="113">
        <v>1001</v>
      </c>
      <c r="D482" s="114">
        <v>1800000000</v>
      </c>
      <c r="E482" s="115">
        <v>310</v>
      </c>
      <c r="F482" s="116">
        <v>1968.6690000000001</v>
      </c>
      <c r="G482" s="116">
        <v>0</v>
      </c>
      <c r="H482" s="116">
        <v>937.04499999999996</v>
      </c>
      <c r="I482" s="116">
        <v>0</v>
      </c>
    </row>
    <row r="483" spans="1:9" x14ac:dyDescent="0.2">
      <c r="A483" s="104">
        <v>0</v>
      </c>
      <c r="B483" s="110" t="s">
        <v>123</v>
      </c>
      <c r="C483" s="111">
        <v>1004</v>
      </c>
      <c r="D483" s="112">
        <v>0</v>
      </c>
      <c r="E483" s="145">
        <v>0</v>
      </c>
      <c r="F483" s="37">
        <f>F484</f>
        <v>7846.55</v>
      </c>
      <c r="G483" s="37">
        <f>G484</f>
        <v>7846.55</v>
      </c>
      <c r="H483" s="37">
        <f>H484</f>
        <v>3253.6840000000002</v>
      </c>
      <c r="I483" s="37">
        <f>I484</f>
        <v>3253.6840000000002</v>
      </c>
    </row>
    <row r="484" spans="1:9" ht="25.5" x14ac:dyDescent="0.2">
      <c r="A484" s="104">
        <v>0</v>
      </c>
      <c r="B484" s="48" t="s">
        <v>274</v>
      </c>
      <c r="C484" s="113">
        <v>1004</v>
      </c>
      <c r="D484" s="114" t="s">
        <v>46</v>
      </c>
      <c r="E484" s="115">
        <v>0</v>
      </c>
      <c r="F484" s="116">
        <f>F488</f>
        <v>7846.55</v>
      </c>
      <c r="G484" s="116">
        <f>G488</f>
        <v>7846.55</v>
      </c>
      <c r="H484" s="116">
        <f>H488</f>
        <v>3253.6840000000002</v>
      </c>
      <c r="I484" s="116">
        <f>I488</f>
        <v>3253.6840000000002</v>
      </c>
    </row>
    <row r="485" spans="1:9" ht="25.5" hidden="1" x14ac:dyDescent="0.2">
      <c r="A485" s="104">
        <v>0</v>
      </c>
      <c r="B485" s="48" t="s">
        <v>135</v>
      </c>
      <c r="C485" s="113">
        <v>1004</v>
      </c>
      <c r="D485" s="114" t="s">
        <v>46</v>
      </c>
      <c r="E485" s="115">
        <v>0</v>
      </c>
      <c r="F485" s="116">
        <v>0</v>
      </c>
      <c r="G485" s="116">
        <v>0</v>
      </c>
      <c r="H485" s="116">
        <v>0</v>
      </c>
      <c r="I485" s="116">
        <v>0</v>
      </c>
    </row>
    <row r="486" spans="1:9" ht="25.5" hidden="1" x14ac:dyDescent="0.2">
      <c r="A486" s="104">
        <v>0</v>
      </c>
      <c r="B486" s="48" t="s">
        <v>135</v>
      </c>
      <c r="C486" s="113">
        <v>1004</v>
      </c>
      <c r="D486" s="114" t="s">
        <v>46</v>
      </c>
      <c r="E486" s="115">
        <v>0</v>
      </c>
      <c r="F486" s="116">
        <v>0</v>
      </c>
      <c r="G486" s="116">
        <v>0</v>
      </c>
      <c r="H486" s="116">
        <v>0</v>
      </c>
      <c r="I486" s="116">
        <v>0</v>
      </c>
    </row>
    <row r="487" spans="1:9" ht="38.25" hidden="1" x14ac:dyDescent="0.2">
      <c r="A487" s="104">
        <v>0</v>
      </c>
      <c r="B487" s="48" t="s">
        <v>164</v>
      </c>
      <c r="C487" s="113">
        <v>1004</v>
      </c>
      <c r="D487" s="114" t="s">
        <v>65</v>
      </c>
      <c r="E487" s="115">
        <v>0</v>
      </c>
      <c r="F487" s="116">
        <v>0</v>
      </c>
      <c r="G487" s="116">
        <v>1</v>
      </c>
      <c r="H487" s="116">
        <v>0</v>
      </c>
      <c r="I487" s="116">
        <v>1</v>
      </c>
    </row>
    <row r="488" spans="1:9" ht="25.5" x14ac:dyDescent="0.2">
      <c r="A488" s="104">
        <v>0</v>
      </c>
      <c r="B488" s="48" t="s">
        <v>74</v>
      </c>
      <c r="C488" s="113">
        <v>1004</v>
      </c>
      <c r="D488" s="114" t="s">
        <v>46</v>
      </c>
      <c r="E488" s="115">
        <v>200</v>
      </c>
      <c r="F488" s="116">
        <f>F489</f>
        <v>7846.55</v>
      </c>
      <c r="G488" s="116">
        <f>G489</f>
        <v>7846.55</v>
      </c>
      <c r="H488" s="116">
        <f>H489</f>
        <v>3253.6840000000002</v>
      </c>
      <c r="I488" s="116">
        <f>I489</f>
        <v>3253.6840000000002</v>
      </c>
    </row>
    <row r="489" spans="1:9" s="15" customFormat="1" ht="25.5" x14ac:dyDescent="0.2">
      <c r="A489" s="104">
        <v>0</v>
      </c>
      <c r="B489" s="48" t="s">
        <v>75</v>
      </c>
      <c r="C489" s="113">
        <v>1004</v>
      </c>
      <c r="D489" s="114" t="s">
        <v>46</v>
      </c>
      <c r="E489" s="115">
        <v>240</v>
      </c>
      <c r="F489" s="116">
        <v>7846.55</v>
      </c>
      <c r="G489" s="116">
        <v>7846.55</v>
      </c>
      <c r="H489" s="116">
        <v>3253.6840000000002</v>
      </c>
      <c r="I489" s="116">
        <v>3253.6840000000002</v>
      </c>
    </row>
    <row r="490" spans="1:9" hidden="1" x14ac:dyDescent="0.2">
      <c r="A490" s="144"/>
      <c r="B490" s="110" t="s">
        <v>128</v>
      </c>
      <c r="C490" s="111" t="s">
        <v>40</v>
      </c>
      <c r="D490" s="112"/>
      <c r="E490" s="145"/>
      <c r="F490" s="37">
        <f t="shared" ref="F490:I495" si="32">F491</f>
        <v>0</v>
      </c>
      <c r="G490" s="37">
        <f t="shared" si="32"/>
        <v>0</v>
      </c>
      <c r="H490" s="37">
        <f t="shared" si="32"/>
        <v>0</v>
      </c>
      <c r="I490" s="37">
        <f t="shared" si="32"/>
        <v>0</v>
      </c>
    </row>
    <row r="491" spans="1:9" hidden="1" x14ac:dyDescent="0.2">
      <c r="A491" s="144"/>
      <c r="B491" s="110" t="s">
        <v>129</v>
      </c>
      <c r="C491" s="111">
        <v>1101</v>
      </c>
      <c r="D491" s="112"/>
      <c r="E491" s="145"/>
      <c r="F491" s="37">
        <f t="shared" si="32"/>
        <v>0</v>
      </c>
      <c r="G491" s="37">
        <f t="shared" si="32"/>
        <v>0</v>
      </c>
      <c r="H491" s="37">
        <f t="shared" si="32"/>
        <v>0</v>
      </c>
      <c r="I491" s="37">
        <f t="shared" si="32"/>
        <v>0</v>
      </c>
    </row>
    <row r="492" spans="1:9" ht="44.25" hidden="1" customHeight="1" x14ac:dyDescent="0.2">
      <c r="A492" s="104"/>
      <c r="B492" s="48" t="s">
        <v>191</v>
      </c>
      <c r="C492" s="113">
        <v>1101</v>
      </c>
      <c r="D492" s="114">
        <v>900000000</v>
      </c>
      <c r="E492" s="115"/>
      <c r="F492" s="116">
        <f>F493+F497</f>
        <v>0</v>
      </c>
      <c r="G492" s="116">
        <f>G493+G497</f>
        <v>0</v>
      </c>
      <c r="H492" s="116">
        <f>H493+H497</f>
        <v>0</v>
      </c>
      <c r="I492" s="116">
        <f>I493+I497</f>
        <v>0</v>
      </c>
    </row>
    <row r="493" spans="1:9" ht="106.5" hidden="1" customHeight="1" x14ac:dyDescent="0.2">
      <c r="A493" s="104"/>
      <c r="B493" s="48" t="s">
        <v>107</v>
      </c>
      <c r="C493" s="113">
        <v>1101</v>
      </c>
      <c r="D493" s="114" t="s">
        <v>208</v>
      </c>
      <c r="E493" s="115"/>
      <c r="F493" s="116">
        <f t="shared" si="32"/>
        <v>0</v>
      </c>
      <c r="G493" s="116"/>
      <c r="H493" s="116">
        <f t="shared" si="32"/>
        <v>0</v>
      </c>
      <c r="I493" s="116"/>
    </row>
    <row r="494" spans="1:9" ht="51" hidden="1" x14ac:dyDescent="0.2">
      <c r="A494" s="104"/>
      <c r="B494" s="48" t="s">
        <v>209</v>
      </c>
      <c r="C494" s="113">
        <v>1101</v>
      </c>
      <c r="D494" s="114" t="s">
        <v>207</v>
      </c>
      <c r="E494" s="115"/>
      <c r="F494" s="116">
        <f t="shared" si="32"/>
        <v>0</v>
      </c>
      <c r="G494" s="116"/>
      <c r="H494" s="116">
        <f t="shared" si="32"/>
        <v>0</v>
      </c>
      <c r="I494" s="116"/>
    </row>
    <row r="495" spans="1:9" ht="25.5" hidden="1" x14ac:dyDescent="0.2">
      <c r="A495" s="104"/>
      <c r="B495" s="48" t="s">
        <v>125</v>
      </c>
      <c r="C495" s="113">
        <v>1101</v>
      </c>
      <c r="D495" s="114" t="s">
        <v>207</v>
      </c>
      <c r="E495" s="115">
        <v>400</v>
      </c>
      <c r="F495" s="116">
        <f t="shared" si="32"/>
        <v>0</v>
      </c>
      <c r="G495" s="116"/>
      <c r="H495" s="116">
        <f t="shared" si="32"/>
        <v>0</v>
      </c>
      <c r="I495" s="116"/>
    </row>
    <row r="496" spans="1:9" s="15" customFormat="1" hidden="1" x14ac:dyDescent="0.2">
      <c r="A496" s="104"/>
      <c r="B496" s="117" t="s">
        <v>126</v>
      </c>
      <c r="C496" s="113">
        <v>1101</v>
      </c>
      <c r="D496" s="114" t="s">
        <v>207</v>
      </c>
      <c r="E496" s="115">
        <v>410</v>
      </c>
      <c r="F496" s="116"/>
      <c r="G496" s="116"/>
      <c r="H496" s="116"/>
      <c r="I496" s="116"/>
    </row>
    <row r="497" spans="1:9" s="15" customFormat="1" ht="25.5" hidden="1" x14ac:dyDescent="0.2">
      <c r="A497" s="104"/>
      <c r="B497" s="117" t="s">
        <v>211</v>
      </c>
      <c r="C497" s="113">
        <v>1101</v>
      </c>
      <c r="D497" s="114" t="s">
        <v>210</v>
      </c>
      <c r="E497" s="115"/>
      <c r="F497" s="116">
        <f t="shared" ref="F497:I498" si="33">F498</f>
        <v>0</v>
      </c>
      <c r="G497" s="116">
        <f t="shared" si="33"/>
        <v>0</v>
      </c>
      <c r="H497" s="116">
        <f t="shared" si="33"/>
        <v>0</v>
      </c>
      <c r="I497" s="116">
        <f t="shared" si="33"/>
        <v>0</v>
      </c>
    </row>
    <row r="498" spans="1:9" s="15" customFormat="1" ht="25.5" hidden="1" x14ac:dyDescent="0.2">
      <c r="A498" s="104"/>
      <c r="B498" s="117" t="s">
        <v>125</v>
      </c>
      <c r="C498" s="113">
        <v>1101</v>
      </c>
      <c r="D498" s="114" t="s">
        <v>210</v>
      </c>
      <c r="E498" s="115">
        <v>400</v>
      </c>
      <c r="F498" s="116">
        <f t="shared" si="33"/>
        <v>0</v>
      </c>
      <c r="G498" s="116">
        <f t="shared" si="33"/>
        <v>0</v>
      </c>
      <c r="H498" s="116">
        <f t="shared" si="33"/>
        <v>0</v>
      </c>
      <c r="I498" s="116">
        <f t="shared" si="33"/>
        <v>0</v>
      </c>
    </row>
    <row r="499" spans="1:9" s="15" customFormat="1" hidden="1" x14ac:dyDescent="0.2">
      <c r="A499" s="104"/>
      <c r="B499" s="117" t="s">
        <v>126</v>
      </c>
      <c r="C499" s="113">
        <v>1101</v>
      </c>
      <c r="D499" s="114" t="s">
        <v>210</v>
      </c>
      <c r="E499" s="115">
        <v>410</v>
      </c>
      <c r="F499" s="116"/>
      <c r="G499" s="116"/>
      <c r="H499" s="116"/>
      <c r="I499" s="116"/>
    </row>
    <row r="500" spans="1:9" x14ac:dyDescent="0.2">
      <c r="A500" s="104">
        <v>0</v>
      </c>
      <c r="B500" s="110" t="s">
        <v>154</v>
      </c>
      <c r="C500" s="111">
        <v>1202</v>
      </c>
      <c r="D500" s="112">
        <v>0</v>
      </c>
      <c r="E500" s="145">
        <v>0</v>
      </c>
      <c r="F500" s="37">
        <f>F501</f>
        <v>2565.0160000000001</v>
      </c>
      <c r="G500" s="37">
        <f>G501</f>
        <v>0</v>
      </c>
      <c r="H500" s="37">
        <f>H501</f>
        <v>1273.3689999999999</v>
      </c>
      <c r="I500" s="37">
        <f>I501</f>
        <v>0</v>
      </c>
    </row>
    <row r="501" spans="1:9" ht="25.5" customHeight="1" x14ac:dyDescent="0.2">
      <c r="A501" s="104">
        <v>0</v>
      </c>
      <c r="B501" s="48" t="s">
        <v>279</v>
      </c>
      <c r="C501" s="113">
        <v>1202</v>
      </c>
      <c r="D501" s="114" t="s">
        <v>66</v>
      </c>
      <c r="E501" s="115">
        <v>0</v>
      </c>
      <c r="F501" s="116">
        <f>F508</f>
        <v>2565.0160000000001</v>
      </c>
      <c r="G501" s="116">
        <v>0</v>
      </c>
      <c r="H501" s="116">
        <f>H508</f>
        <v>1273.3689999999999</v>
      </c>
      <c r="I501" s="116">
        <v>0</v>
      </c>
    </row>
    <row r="502" spans="1:9" ht="25.5" hidden="1" x14ac:dyDescent="0.2">
      <c r="A502" s="104">
        <v>0</v>
      </c>
      <c r="B502" s="48" t="s">
        <v>155</v>
      </c>
      <c r="C502" s="113">
        <v>1202</v>
      </c>
      <c r="D502" s="114" t="s">
        <v>66</v>
      </c>
      <c r="E502" s="115">
        <v>0</v>
      </c>
      <c r="F502" s="116">
        <v>0</v>
      </c>
      <c r="G502" s="116">
        <v>0</v>
      </c>
      <c r="H502" s="116">
        <v>0</v>
      </c>
      <c r="I502" s="116">
        <v>0</v>
      </c>
    </row>
    <row r="503" spans="1:9" ht="25.5" hidden="1" x14ac:dyDescent="0.2">
      <c r="A503" s="104">
        <v>0</v>
      </c>
      <c r="B503" s="48" t="s">
        <v>155</v>
      </c>
      <c r="C503" s="113">
        <v>1202</v>
      </c>
      <c r="D503" s="114" t="s">
        <v>66</v>
      </c>
      <c r="E503" s="115">
        <v>0</v>
      </c>
      <c r="F503" s="116">
        <v>0</v>
      </c>
      <c r="G503" s="116">
        <v>0</v>
      </c>
      <c r="H503" s="116">
        <v>0</v>
      </c>
      <c r="I503" s="116">
        <v>0</v>
      </c>
    </row>
    <row r="504" spans="1:9" ht="38.25" hidden="1" x14ac:dyDescent="0.2">
      <c r="A504" s="104">
        <v>0</v>
      </c>
      <c r="B504" s="48" t="s">
        <v>100</v>
      </c>
      <c r="C504" s="113">
        <v>1202</v>
      </c>
      <c r="D504" s="114" t="s">
        <v>67</v>
      </c>
      <c r="E504" s="115">
        <v>0</v>
      </c>
      <c r="F504" s="116">
        <v>0</v>
      </c>
      <c r="G504" s="116">
        <v>0</v>
      </c>
      <c r="H504" s="116">
        <v>0</v>
      </c>
      <c r="I504" s="116">
        <v>0</v>
      </c>
    </row>
    <row r="505" spans="1:9" ht="38.25" hidden="1" x14ac:dyDescent="0.2">
      <c r="A505" s="104">
        <v>0</v>
      </c>
      <c r="B505" s="48" t="s">
        <v>100</v>
      </c>
      <c r="C505" s="113">
        <v>1202</v>
      </c>
      <c r="D505" s="114" t="s">
        <v>67</v>
      </c>
      <c r="E505" s="115">
        <v>0</v>
      </c>
      <c r="F505" s="116">
        <v>0</v>
      </c>
      <c r="G505" s="116">
        <v>0</v>
      </c>
      <c r="H505" s="116">
        <v>0</v>
      </c>
      <c r="I505" s="116">
        <v>0</v>
      </c>
    </row>
    <row r="506" spans="1:9" ht="38.25" hidden="1" x14ac:dyDescent="0.2">
      <c r="A506" s="104">
        <v>0</v>
      </c>
      <c r="B506" s="48" t="s">
        <v>100</v>
      </c>
      <c r="C506" s="113">
        <v>1202</v>
      </c>
      <c r="D506" s="114" t="s">
        <v>67</v>
      </c>
      <c r="E506" s="115">
        <v>0</v>
      </c>
      <c r="F506" s="116">
        <v>0</v>
      </c>
      <c r="G506" s="116">
        <v>0</v>
      </c>
      <c r="H506" s="116">
        <v>0</v>
      </c>
      <c r="I506" s="116">
        <v>0</v>
      </c>
    </row>
    <row r="507" spans="1:9" ht="38.25" hidden="1" x14ac:dyDescent="0.2">
      <c r="A507" s="104">
        <v>0</v>
      </c>
      <c r="B507" s="48" t="s">
        <v>100</v>
      </c>
      <c r="C507" s="113">
        <v>1202</v>
      </c>
      <c r="D507" s="114" t="s">
        <v>67</v>
      </c>
      <c r="E507" s="115">
        <v>0</v>
      </c>
      <c r="F507" s="116">
        <v>0</v>
      </c>
      <c r="G507" s="116">
        <v>0</v>
      </c>
      <c r="H507" s="116">
        <v>0</v>
      </c>
      <c r="I507" s="116">
        <v>0</v>
      </c>
    </row>
    <row r="508" spans="1:9" ht="25.5" x14ac:dyDescent="0.2">
      <c r="A508" s="104">
        <v>0</v>
      </c>
      <c r="B508" s="48" t="s">
        <v>101</v>
      </c>
      <c r="C508" s="113">
        <v>1202</v>
      </c>
      <c r="D508" s="114" t="s">
        <v>66</v>
      </c>
      <c r="E508" s="115">
        <v>600</v>
      </c>
      <c r="F508" s="116">
        <f>F509</f>
        <v>2565.0160000000001</v>
      </c>
      <c r="G508" s="116">
        <v>0</v>
      </c>
      <c r="H508" s="116">
        <f>H509</f>
        <v>1273.3689999999999</v>
      </c>
      <c r="I508" s="116">
        <v>0</v>
      </c>
    </row>
    <row r="509" spans="1:9" x14ac:dyDescent="0.2">
      <c r="A509" s="104">
        <v>0</v>
      </c>
      <c r="B509" s="48" t="s">
        <v>102</v>
      </c>
      <c r="C509" s="113">
        <v>1202</v>
      </c>
      <c r="D509" s="114" t="s">
        <v>66</v>
      </c>
      <c r="E509" s="115">
        <v>620</v>
      </c>
      <c r="F509" s="116">
        <v>2565.0160000000001</v>
      </c>
      <c r="G509" s="116">
        <v>0</v>
      </c>
      <c r="H509" s="116">
        <v>1273.3689999999999</v>
      </c>
      <c r="I509" s="116">
        <v>0</v>
      </c>
    </row>
    <row r="510" spans="1:9" ht="25.5" x14ac:dyDescent="0.2">
      <c r="A510" s="107">
        <v>978</v>
      </c>
      <c r="B510" s="129" t="s">
        <v>284</v>
      </c>
      <c r="C510" s="130"/>
      <c r="D510" s="145"/>
      <c r="E510" s="145"/>
      <c r="F510" s="37">
        <f t="shared" ref="F510:I511" si="34">F511</f>
        <v>1920.88</v>
      </c>
      <c r="G510" s="37">
        <f t="shared" si="34"/>
        <v>0</v>
      </c>
      <c r="H510" s="37">
        <f t="shared" si="34"/>
        <v>728.97400000000005</v>
      </c>
      <c r="I510" s="37">
        <f t="shared" si="34"/>
        <v>0</v>
      </c>
    </row>
    <row r="511" spans="1:9" ht="25.5" x14ac:dyDescent="0.2">
      <c r="A511" s="107"/>
      <c r="B511" s="110" t="s">
        <v>78</v>
      </c>
      <c r="C511" s="130">
        <v>106</v>
      </c>
      <c r="D511" s="145"/>
      <c r="E511" s="145"/>
      <c r="F511" s="137">
        <f t="shared" si="34"/>
        <v>1920.88</v>
      </c>
      <c r="G511" s="137">
        <f t="shared" si="34"/>
        <v>0</v>
      </c>
      <c r="H511" s="137">
        <f t="shared" si="34"/>
        <v>728.97400000000005</v>
      </c>
      <c r="I511" s="137">
        <f t="shared" si="34"/>
        <v>0</v>
      </c>
    </row>
    <row r="512" spans="1:9" ht="38.25" x14ac:dyDescent="0.2">
      <c r="A512" s="107"/>
      <c r="B512" s="48" t="s">
        <v>286</v>
      </c>
      <c r="C512" s="131">
        <v>106</v>
      </c>
      <c r="D512" s="115">
        <v>4900000000</v>
      </c>
      <c r="E512" s="115"/>
      <c r="F512" s="138">
        <f>F513+F515+F517</f>
        <v>1920.88</v>
      </c>
      <c r="G512" s="132">
        <f>G513+G515</f>
        <v>0</v>
      </c>
      <c r="H512" s="138">
        <f>H513+H515+H517</f>
        <v>728.97400000000005</v>
      </c>
      <c r="I512" s="132">
        <f>I513+I515</f>
        <v>0</v>
      </c>
    </row>
    <row r="513" spans="1:9" ht="51" x14ac:dyDescent="0.2">
      <c r="A513" s="107"/>
      <c r="B513" s="48" t="s">
        <v>72</v>
      </c>
      <c r="C513" s="131">
        <v>106</v>
      </c>
      <c r="D513" s="115">
        <v>4900000000</v>
      </c>
      <c r="E513" s="115">
        <v>100</v>
      </c>
      <c r="F513" s="116">
        <f>F514</f>
        <v>1915.88</v>
      </c>
      <c r="G513" s="132"/>
      <c r="H513" s="116">
        <f>H514</f>
        <v>723.97400000000005</v>
      </c>
      <c r="I513" s="132"/>
    </row>
    <row r="514" spans="1:9" ht="25.5" x14ac:dyDescent="0.2">
      <c r="A514" s="107"/>
      <c r="B514" s="48" t="s">
        <v>73</v>
      </c>
      <c r="C514" s="131">
        <v>106</v>
      </c>
      <c r="D514" s="115">
        <v>4900000000</v>
      </c>
      <c r="E514" s="115">
        <v>120</v>
      </c>
      <c r="F514" s="116">
        <v>1915.88</v>
      </c>
      <c r="G514" s="105"/>
      <c r="H514" s="116">
        <v>723.97400000000005</v>
      </c>
      <c r="I514" s="105"/>
    </row>
    <row r="515" spans="1:9" ht="25.5" x14ac:dyDescent="0.2">
      <c r="A515" s="107"/>
      <c r="B515" s="48" t="s">
        <v>74</v>
      </c>
      <c r="C515" s="131">
        <v>106</v>
      </c>
      <c r="D515" s="115">
        <v>4900000000</v>
      </c>
      <c r="E515" s="115">
        <v>200</v>
      </c>
      <c r="F515" s="116">
        <f>F516</f>
        <v>4</v>
      </c>
      <c r="G515" s="105"/>
      <c r="H515" s="116">
        <f>H516</f>
        <v>4</v>
      </c>
      <c r="I515" s="105"/>
    </row>
    <row r="516" spans="1:9" ht="25.5" x14ac:dyDescent="0.2">
      <c r="A516" s="107"/>
      <c r="B516" s="48" t="s">
        <v>75</v>
      </c>
      <c r="C516" s="131">
        <v>106</v>
      </c>
      <c r="D516" s="115">
        <v>4900000000</v>
      </c>
      <c r="E516" s="115">
        <v>240</v>
      </c>
      <c r="F516" s="116">
        <v>4</v>
      </c>
      <c r="G516" s="105"/>
      <c r="H516" s="116">
        <v>4</v>
      </c>
      <c r="I516" s="105"/>
    </row>
    <row r="517" spans="1:9" x14ac:dyDescent="0.2">
      <c r="A517" s="139"/>
      <c r="B517" s="48" t="s">
        <v>76</v>
      </c>
      <c r="C517" s="131">
        <v>106</v>
      </c>
      <c r="D517" s="115">
        <v>4900000000</v>
      </c>
      <c r="E517" s="140">
        <v>800</v>
      </c>
      <c r="F517" s="116">
        <f>F518</f>
        <v>1</v>
      </c>
      <c r="G517" s="105"/>
      <c r="H517" s="116">
        <f>H518</f>
        <v>1</v>
      </c>
      <c r="I517" s="105"/>
    </row>
    <row r="518" spans="1:9" x14ac:dyDescent="0.2">
      <c r="A518" s="139"/>
      <c r="B518" s="48" t="s">
        <v>77</v>
      </c>
      <c r="C518" s="131">
        <v>106</v>
      </c>
      <c r="D518" s="115">
        <v>4900000000</v>
      </c>
      <c r="E518" s="140">
        <v>850</v>
      </c>
      <c r="F518" s="116">
        <v>1</v>
      </c>
      <c r="G518" s="105"/>
      <c r="H518" s="116">
        <v>1</v>
      </c>
      <c r="I518" s="105"/>
    </row>
    <row r="519" spans="1:9" ht="12.75" customHeight="1" x14ac:dyDescent="0.2">
      <c r="A519" s="166" t="s">
        <v>8</v>
      </c>
      <c r="B519" s="167"/>
      <c r="C519" s="167"/>
      <c r="D519" s="167"/>
      <c r="E519" s="168"/>
      <c r="F519" s="37">
        <f>F12+F64+F227+F510</f>
        <v>480405.94400000002</v>
      </c>
      <c r="G519" s="37">
        <f>G12+G64+G227+G511</f>
        <v>182854.37699999998</v>
      </c>
      <c r="H519" s="37">
        <f>H12+H64+H227+H510</f>
        <v>144736.92699999997</v>
      </c>
      <c r="I519" s="37">
        <f>I12+I64+I227+I511</f>
        <v>35698.33</v>
      </c>
    </row>
    <row r="520" spans="1:9" hidden="1" x14ac:dyDescent="0.2">
      <c r="A520" s="104">
        <v>0</v>
      </c>
      <c r="B520" s="48" t="s">
        <v>156</v>
      </c>
      <c r="C520" s="113">
        <v>0</v>
      </c>
      <c r="D520" s="114">
        <v>0</v>
      </c>
      <c r="E520" s="115">
        <v>0</v>
      </c>
      <c r="F520" s="116">
        <v>0</v>
      </c>
      <c r="G520" s="116">
        <v>0</v>
      </c>
    </row>
    <row r="521" spans="1:9" hidden="1" x14ac:dyDescent="0.2">
      <c r="A521" s="104">
        <v>0</v>
      </c>
      <c r="B521" s="48" t="s">
        <v>156</v>
      </c>
      <c r="C521" s="113">
        <v>0</v>
      </c>
      <c r="D521" s="114">
        <v>0</v>
      </c>
      <c r="E521" s="115">
        <v>0</v>
      </c>
      <c r="F521" s="116">
        <v>0</v>
      </c>
      <c r="G521" s="116">
        <v>0</v>
      </c>
    </row>
    <row r="522" spans="1:9" hidden="1" x14ac:dyDescent="0.2">
      <c r="A522" s="104">
        <v>0</v>
      </c>
      <c r="B522" s="48" t="s">
        <v>156</v>
      </c>
      <c r="C522" s="113">
        <v>0</v>
      </c>
      <c r="D522" s="114">
        <v>0</v>
      </c>
      <c r="E522" s="115">
        <v>0</v>
      </c>
      <c r="F522" s="116">
        <v>0</v>
      </c>
      <c r="G522" s="116">
        <v>0</v>
      </c>
    </row>
    <row r="523" spans="1:9" hidden="1" x14ac:dyDescent="0.2">
      <c r="A523" s="104">
        <v>0</v>
      </c>
      <c r="B523" s="48" t="s">
        <v>156</v>
      </c>
      <c r="C523" s="113">
        <v>0</v>
      </c>
      <c r="D523" s="114">
        <v>0</v>
      </c>
      <c r="E523" s="115">
        <v>0</v>
      </c>
      <c r="F523" s="116">
        <v>0</v>
      </c>
      <c r="G523" s="116">
        <v>0</v>
      </c>
    </row>
    <row r="524" spans="1:9" hidden="1" x14ac:dyDescent="0.2">
      <c r="A524" s="104">
        <v>0</v>
      </c>
      <c r="B524" s="48" t="s">
        <v>156</v>
      </c>
      <c r="C524" s="113">
        <v>0</v>
      </c>
      <c r="D524" s="114">
        <v>0</v>
      </c>
      <c r="E524" s="115">
        <v>0</v>
      </c>
      <c r="F524" s="116">
        <v>0</v>
      </c>
      <c r="G524" s="116">
        <v>0</v>
      </c>
    </row>
    <row r="525" spans="1:9" hidden="1" x14ac:dyDescent="0.2">
      <c r="A525" s="104">
        <v>0</v>
      </c>
      <c r="B525" s="48" t="s">
        <v>156</v>
      </c>
      <c r="C525" s="113">
        <v>0</v>
      </c>
      <c r="D525" s="114">
        <v>0</v>
      </c>
      <c r="E525" s="115">
        <v>0</v>
      </c>
      <c r="F525" s="116">
        <v>0</v>
      </c>
      <c r="G525" s="116">
        <v>0</v>
      </c>
    </row>
    <row r="526" spans="1:9" hidden="1" x14ac:dyDescent="0.2">
      <c r="A526" s="104">
        <v>0</v>
      </c>
      <c r="B526" s="48" t="s">
        <v>156</v>
      </c>
      <c r="C526" s="113">
        <v>0</v>
      </c>
      <c r="D526" s="114">
        <v>0</v>
      </c>
      <c r="E526" s="115">
        <v>0</v>
      </c>
      <c r="F526" s="116">
        <v>0</v>
      </c>
      <c r="G526" s="116">
        <v>0</v>
      </c>
    </row>
    <row r="527" spans="1:9" hidden="1" x14ac:dyDescent="0.2">
      <c r="A527" s="104">
        <v>0</v>
      </c>
      <c r="B527" s="48" t="s">
        <v>156</v>
      </c>
      <c r="C527" s="113">
        <v>0</v>
      </c>
      <c r="D527" s="114">
        <v>0</v>
      </c>
      <c r="E527" s="115">
        <v>0</v>
      </c>
      <c r="F527" s="116">
        <v>0</v>
      </c>
      <c r="G527" s="116">
        <v>0</v>
      </c>
    </row>
    <row r="528" spans="1:9" hidden="1" x14ac:dyDescent="0.2">
      <c r="A528" s="104">
        <v>0</v>
      </c>
      <c r="B528" s="48" t="s">
        <v>156</v>
      </c>
      <c r="C528" s="113">
        <v>0</v>
      </c>
      <c r="D528" s="114">
        <v>0</v>
      </c>
      <c r="E528" s="115">
        <v>0</v>
      </c>
      <c r="F528" s="116">
        <v>0</v>
      </c>
      <c r="G528" s="116">
        <v>0</v>
      </c>
    </row>
    <row r="529" spans="1:9" hidden="1" x14ac:dyDescent="0.2">
      <c r="A529" s="104">
        <v>0</v>
      </c>
      <c r="B529" s="48" t="s">
        <v>156</v>
      </c>
      <c r="C529" s="113">
        <v>0</v>
      </c>
      <c r="D529" s="114">
        <v>0</v>
      </c>
      <c r="E529" s="115">
        <v>0</v>
      </c>
      <c r="F529" s="116">
        <v>0</v>
      </c>
      <c r="G529" s="116">
        <v>0</v>
      </c>
    </row>
    <row r="531" spans="1:9" x14ac:dyDescent="0.2">
      <c r="F531" s="135"/>
      <c r="G531" s="135"/>
      <c r="I531" s="195"/>
    </row>
    <row r="532" spans="1:9" x14ac:dyDescent="0.2">
      <c r="F532" s="135"/>
      <c r="G532" s="135"/>
    </row>
    <row r="533" spans="1:9" x14ac:dyDescent="0.2">
      <c r="F533" s="135"/>
    </row>
    <row r="534" spans="1:9" x14ac:dyDescent="0.2">
      <c r="F534" s="136"/>
    </row>
    <row r="535" spans="1:9" x14ac:dyDescent="0.2">
      <c r="F535" s="135"/>
    </row>
  </sheetData>
  <dataConsolidate link="1"/>
  <mergeCells count="13">
    <mergeCell ref="A6:I6"/>
    <mergeCell ref="A4:G4"/>
    <mergeCell ref="A1:I1"/>
    <mergeCell ref="A2:I2"/>
    <mergeCell ref="A3:I3"/>
    <mergeCell ref="H8:I9"/>
    <mergeCell ref="F8:G9"/>
    <mergeCell ref="A519:E519"/>
    <mergeCell ref="A8:A10"/>
    <mergeCell ref="B8:B10"/>
    <mergeCell ref="C8:C10"/>
    <mergeCell ref="D8:D10"/>
    <mergeCell ref="E8:E10"/>
  </mergeCells>
  <pageMargins left="0.47244094488188981" right="0.39370078740157483" top="0.59055118110236227" bottom="0.59055118110236227" header="0" footer="0"/>
  <pageSetup paperSize="9" scale="9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0</xdr:row>
                <xdr:rowOff>38100</xdr:rowOff>
              </from>
              <to>
                <xdr:col>32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76"/>
  <sheetViews>
    <sheetView showZeros="0" view="pageBreakPreview" zoomScaleNormal="100" zoomScaleSheetLayoutView="100" workbookViewId="0">
      <selection activeCell="A5" sqref="A5:F5"/>
    </sheetView>
  </sheetViews>
  <sheetFormatPr defaultColWidth="9.140625" defaultRowHeight="12.75" x14ac:dyDescent="0.2"/>
  <cols>
    <col min="1" max="1" width="6.140625" style="44" bestFit="1" customWidth="1"/>
    <col min="2" max="2" width="93.28515625" style="100" customWidth="1"/>
    <col min="3" max="3" width="12.42578125" style="45" customWidth="1"/>
    <col min="4" max="4" width="13.5703125" style="46" customWidth="1"/>
    <col min="5" max="5" width="13" style="6" customWidth="1"/>
    <col min="6" max="6" width="12.85546875" style="6" customWidth="1"/>
    <col min="7" max="16384" width="9.140625" style="6"/>
  </cols>
  <sheetData>
    <row r="1" spans="1:9" s="150" customFormat="1" x14ac:dyDescent="0.2">
      <c r="A1" s="174" t="s">
        <v>300</v>
      </c>
      <c r="B1" s="174"/>
      <c r="C1" s="174"/>
      <c r="D1" s="174"/>
      <c r="E1" s="174"/>
      <c r="F1" s="174"/>
    </row>
    <row r="2" spans="1:9" s="150" customFormat="1" x14ac:dyDescent="0.2">
      <c r="A2" s="174" t="s">
        <v>297</v>
      </c>
      <c r="B2" s="174"/>
      <c r="C2" s="174"/>
      <c r="D2" s="174"/>
      <c r="E2" s="174"/>
      <c r="F2" s="174"/>
    </row>
    <row r="3" spans="1:9" s="150" customFormat="1" x14ac:dyDescent="0.2">
      <c r="A3" s="174" t="s">
        <v>160</v>
      </c>
      <c r="B3" s="174"/>
      <c r="C3" s="174"/>
      <c r="D3" s="174"/>
      <c r="E3" s="174"/>
      <c r="F3" s="174"/>
    </row>
    <row r="4" spans="1:9" s="1" customFormat="1" ht="14.25" x14ac:dyDescent="0.2">
      <c r="A4" s="28"/>
      <c r="B4" s="92"/>
      <c r="C4" s="29"/>
      <c r="D4" s="30"/>
    </row>
    <row r="5" spans="1:9" s="1" customFormat="1" ht="14.25" x14ac:dyDescent="0.2">
      <c r="A5" s="175" t="s">
        <v>298</v>
      </c>
      <c r="B5" s="175"/>
      <c r="C5" s="175"/>
      <c r="D5" s="175"/>
      <c r="E5" s="175"/>
      <c r="F5" s="175"/>
    </row>
    <row r="6" spans="1:9" s="1" customFormat="1" ht="14.25" x14ac:dyDescent="0.2">
      <c r="A6" s="28"/>
      <c r="B6" s="92"/>
      <c r="C6" s="29"/>
      <c r="D6" s="30"/>
    </row>
    <row r="7" spans="1:9" s="1" customFormat="1" ht="11.25" hidden="1" customHeight="1" x14ac:dyDescent="0.2">
      <c r="A7" s="47"/>
      <c r="B7" s="93"/>
      <c r="C7" s="31"/>
      <c r="D7" s="31"/>
    </row>
    <row r="8" spans="1:9" s="1" customFormat="1" ht="16.5" customHeight="1" x14ac:dyDescent="0.25">
      <c r="A8" s="182"/>
      <c r="B8" s="182"/>
      <c r="C8" s="182"/>
      <c r="D8" s="182"/>
      <c r="F8" s="149" t="s">
        <v>295</v>
      </c>
    </row>
    <row r="9" spans="1:9" s="1" customFormat="1" ht="3.75" customHeight="1" x14ac:dyDescent="0.2">
      <c r="A9" s="32"/>
      <c r="B9" s="94"/>
      <c r="C9" s="33"/>
      <c r="D9" s="32"/>
    </row>
    <row r="10" spans="1:9" s="1" customFormat="1" ht="14.25" customHeight="1" x14ac:dyDescent="0.2">
      <c r="A10" s="183" t="s">
        <v>2</v>
      </c>
      <c r="B10" s="184" t="s">
        <v>254</v>
      </c>
      <c r="C10" s="176" t="s">
        <v>293</v>
      </c>
      <c r="D10" s="177"/>
      <c r="E10" s="176" t="s">
        <v>294</v>
      </c>
      <c r="F10" s="177"/>
    </row>
    <row r="11" spans="1:9" s="4" customFormat="1" ht="6.6" customHeight="1" x14ac:dyDescent="0.2">
      <c r="A11" s="183"/>
      <c r="B11" s="184"/>
      <c r="C11" s="178"/>
      <c r="D11" s="179"/>
      <c r="E11" s="178"/>
      <c r="F11" s="179"/>
    </row>
    <row r="12" spans="1:9" s="1" customFormat="1" ht="65.25" customHeight="1" x14ac:dyDescent="0.2">
      <c r="A12" s="183"/>
      <c r="B12" s="184"/>
      <c r="C12" s="34" t="s">
        <v>5</v>
      </c>
      <c r="D12" s="34" t="s">
        <v>6</v>
      </c>
      <c r="E12" s="34" t="s">
        <v>5</v>
      </c>
      <c r="F12" s="34" t="s">
        <v>6</v>
      </c>
    </row>
    <row r="13" spans="1:9" s="1" customFormat="1" ht="14.25" hidden="1" customHeight="1" x14ac:dyDescent="0.2">
      <c r="A13" s="47"/>
      <c r="B13" s="95"/>
      <c r="C13" s="34"/>
      <c r="D13" s="34"/>
      <c r="E13" s="34"/>
      <c r="F13" s="34"/>
    </row>
    <row r="14" spans="1:9" customFormat="1" ht="25.5" customHeight="1" x14ac:dyDescent="0.2">
      <c r="A14" s="35" t="s">
        <v>11</v>
      </c>
      <c r="B14" s="96" t="s">
        <v>68</v>
      </c>
      <c r="C14" s="37">
        <f>C15+C16+C17+C18+C25+C26</f>
        <v>76872.672999999995</v>
      </c>
      <c r="D14" s="37">
        <f>D15+D16+D17+D18+D25+D26</f>
        <v>4350.0740000000005</v>
      </c>
      <c r="E14" s="37">
        <f>E15+E16+E17+E18+E25+E26</f>
        <v>33314.580999999998</v>
      </c>
      <c r="F14" s="37">
        <f>F15+F16+F17+F18+F25+F26</f>
        <v>2110.0619999999999</v>
      </c>
    </row>
    <row r="15" spans="1:9" s="1" customFormat="1" ht="25.5" x14ac:dyDescent="0.2">
      <c r="A15" s="39">
        <v>102</v>
      </c>
      <c r="B15" s="97" t="s">
        <v>130</v>
      </c>
      <c r="C15" s="40">
        <f>'3'!F228</f>
        <v>2553.241</v>
      </c>
      <c r="D15" s="40">
        <f>'3'!G228</f>
        <v>0</v>
      </c>
      <c r="E15" s="40">
        <f>'3'!H228</f>
        <v>867.69600000000003</v>
      </c>
      <c r="F15" s="40">
        <f>'3'!I228</f>
        <v>0</v>
      </c>
      <c r="G15" s="52"/>
      <c r="H15" s="52"/>
      <c r="I15" s="52"/>
    </row>
    <row r="16" spans="1:9" s="52" customFormat="1" ht="36.75" customHeight="1" x14ac:dyDescent="0.2">
      <c r="A16" s="39">
        <v>104</v>
      </c>
      <c r="B16" s="97" t="s">
        <v>69</v>
      </c>
      <c r="C16" s="40">
        <f>'3'!F241+'3'!F13</f>
        <v>20659.242999999999</v>
      </c>
      <c r="D16" s="40">
        <f>'3'!G13+'3'!G241</f>
        <v>644.37899999999991</v>
      </c>
      <c r="E16" s="40">
        <f>'3'!H241+'3'!H13</f>
        <v>9567.4650000000001</v>
      </c>
      <c r="F16" s="40">
        <f>'3'!I13+'3'!I241</f>
        <v>280.22199999999998</v>
      </c>
    </row>
    <row r="17" spans="1:6" s="52" customFormat="1" x14ac:dyDescent="0.2">
      <c r="A17" s="39">
        <v>105</v>
      </c>
      <c r="B17" s="97" t="s">
        <v>253</v>
      </c>
      <c r="C17" s="40">
        <f>'3'!F267</f>
        <v>76.284999999999997</v>
      </c>
      <c r="D17" s="40">
        <f>'3'!G267</f>
        <v>76.284999999999997</v>
      </c>
      <c r="E17" s="40">
        <f>'3'!H267</f>
        <v>76.284999999999997</v>
      </c>
      <c r="F17" s="40">
        <f>'3'!I267</f>
        <v>76.284999999999997</v>
      </c>
    </row>
    <row r="18" spans="1:6" s="52" customFormat="1" ht="25.5" x14ac:dyDescent="0.2">
      <c r="A18" s="39">
        <v>106</v>
      </c>
      <c r="B18" s="97" t="s">
        <v>78</v>
      </c>
      <c r="C18" s="40">
        <f>'3'!F27+'3'!F511</f>
        <v>13203.905999999999</v>
      </c>
      <c r="D18" s="40">
        <f>'3'!G27</f>
        <v>0</v>
      </c>
      <c r="E18" s="40">
        <f>'3'!H27+'3'!H511</f>
        <v>4822.1719999999996</v>
      </c>
      <c r="F18" s="40">
        <f>'3'!I27</f>
        <v>0</v>
      </c>
    </row>
    <row r="19" spans="1:6" s="52" customFormat="1" ht="12.75" hidden="1" customHeight="1" x14ac:dyDescent="0.2">
      <c r="A19" s="39">
        <v>107</v>
      </c>
      <c r="B19" s="97" t="s">
        <v>195</v>
      </c>
      <c r="C19" s="40" t="e">
        <f>C20</f>
        <v>#REF!</v>
      </c>
      <c r="D19" s="40"/>
      <c r="E19" s="40" t="e">
        <f>E20</f>
        <v>#REF!</v>
      </c>
      <c r="F19" s="40"/>
    </row>
    <row r="20" spans="1:6" s="52" customFormat="1" ht="12.75" hidden="1" customHeight="1" x14ac:dyDescent="0.2">
      <c r="A20" s="39">
        <v>107</v>
      </c>
      <c r="B20" s="97" t="s">
        <v>93</v>
      </c>
      <c r="C20" s="40" t="e">
        <f>C23</f>
        <v>#REF!</v>
      </c>
      <c r="D20" s="40"/>
      <c r="E20" s="40" t="e">
        <f>E23</f>
        <v>#REF!</v>
      </c>
      <c r="F20" s="40"/>
    </row>
    <row r="21" spans="1:6" s="52" customFormat="1" ht="12.75" hidden="1" customHeight="1" x14ac:dyDescent="0.2">
      <c r="A21" s="39">
        <v>107</v>
      </c>
      <c r="B21" s="97" t="s">
        <v>86</v>
      </c>
      <c r="C21" s="40" t="e">
        <f>C22</f>
        <v>#REF!</v>
      </c>
      <c r="D21" s="40"/>
      <c r="E21" s="40" t="e">
        <f>E22</f>
        <v>#REF!</v>
      </c>
      <c r="F21" s="40"/>
    </row>
    <row r="22" spans="1:6" s="52" customFormat="1" ht="12.75" hidden="1" customHeight="1" x14ac:dyDescent="0.2">
      <c r="A22" s="39">
        <v>107</v>
      </c>
      <c r="B22" s="97" t="s">
        <v>198</v>
      </c>
      <c r="C22" s="40" t="e">
        <f>C23</f>
        <v>#REF!</v>
      </c>
      <c r="D22" s="40"/>
      <c r="E22" s="40" t="e">
        <f>E23</f>
        <v>#REF!</v>
      </c>
      <c r="F22" s="40"/>
    </row>
    <row r="23" spans="1:6" s="52" customFormat="1" ht="12.75" hidden="1" customHeight="1" x14ac:dyDescent="0.2">
      <c r="A23" s="39">
        <v>107</v>
      </c>
      <c r="B23" s="97" t="s">
        <v>76</v>
      </c>
      <c r="C23" s="40" t="e">
        <f>C24</f>
        <v>#REF!</v>
      </c>
      <c r="D23" s="40"/>
      <c r="E23" s="40" t="e">
        <f>E24</f>
        <v>#REF!</v>
      </c>
      <c r="F23" s="40"/>
    </row>
    <row r="24" spans="1:6" s="52" customFormat="1" ht="12.75" hidden="1" customHeight="1" x14ac:dyDescent="0.2">
      <c r="A24" s="39">
        <v>107</v>
      </c>
      <c r="B24" s="97" t="s">
        <v>196</v>
      </c>
      <c r="C24" s="40" t="e">
        <f>'3'!#REF!</f>
        <v>#REF!</v>
      </c>
      <c r="D24" s="40"/>
      <c r="E24" s="40" t="e">
        <f>'3'!#REF!</f>
        <v>#REF!</v>
      </c>
      <c r="F24" s="40"/>
    </row>
    <row r="25" spans="1:6" s="52" customFormat="1" x14ac:dyDescent="0.2">
      <c r="A25" s="39">
        <v>111</v>
      </c>
      <c r="B25" s="97" t="s">
        <v>131</v>
      </c>
      <c r="C25" s="40">
        <f>'3'!F272</f>
        <v>1415.3050000000001</v>
      </c>
      <c r="D25" s="40">
        <f>'3'!G272</f>
        <v>0</v>
      </c>
      <c r="E25" s="40">
        <f>'3'!H272</f>
        <v>0</v>
      </c>
      <c r="F25" s="40">
        <f>'3'!I272</f>
        <v>0</v>
      </c>
    </row>
    <row r="26" spans="1:6" s="52" customFormat="1" x14ac:dyDescent="0.2">
      <c r="A26" s="39">
        <v>113</v>
      </c>
      <c r="B26" s="97" t="s">
        <v>96</v>
      </c>
      <c r="C26" s="40">
        <f>'3'!F65+'3'!F281</f>
        <v>38964.692999999999</v>
      </c>
      <c r="D26" s="40">
        <f>'3'!G65+'3'!G281</f>
        <v>3629.4100000000003</v>
      </c>
      <c r="E26" s="40">
        <f>'3'!H65+'3'!H281</f>
        <v>17980.963</v>
      </c>
      <c r="F26" s="40">
        <f>'3'!I65+'3'!I281</f>
        <v>1753.5550000000001</v>
      </c>
    </row>
    <row r="27" spans="1:6" ht="12.75" hidden="1" customHeight="1" x14ac:dyDescent="0.2">
      <c r="A27" s="39">
        <v>113</v>
      </c>
      <c r="B27" s="97" t="s">
        <v>93</v>
      </c>
      <c r="C27" s="40">
        <f>C28+C32</f>
        <v>0</v>
      </c>
      <c r="D27" s="40">
        <f>D28+D32</f>
        <v>0</v>
      </c>
      <c r="E27" s="40">
        <f>E28+E32</f>
        <v>0</v>
      </c>
      <c r="F27" s="40">
        <f>F28+F32</f>
        <v>0</v>
      </c>
    </row>
    <row r="28" spans="1:6" ht="12.75" hidden="1" customHeight="1" x14ac:dyDescent="0.2">
      <c r="A28" s="39">
        <v>113</v>
      </c>
      <c r="B28" s="97" t="s">
        <v>98</v>
      </c>
      <c r="C28" s="40">
        <f>C29</f>
        <v>0</v>
      </c>
      <c r="D28" s="40"/>
      <c r="E28" s="40">
        <f>E29</f>
        <v>0</v>
      </c>
      <c r="F28" s="40"/>
    </row>
    <row r="29" spans="1:6" ht="12.75" hidden="1" customHeight="1" x14ac:dyDescent="0.2">
      <c r="A29" s="39">
        <v>113</v>
      </c>
      <c r="B29" s="97" t="s">
        <v>137</v>
      </c>
      <c r="C29" s="40">
        <f>C30</f>
        <v>0</v>
      </c>
      <c r="D29" s="40"/>
      <c r="E29" s="40">
        <f>E30</f>
        <v>0</v>
      </c>
      <c r="F29" s="40"/>
    </row>
    <row r="30" spans="1:6" ht="25.5" hidden="1" customHeight="1" x14ac:dyDescent="0.2">
      <c r="A30" s="39">
        <v>113</v>
      </c>
      <c r="B30" s="97" t="s">
        <v>74</v>
      </c>
      <c r="C30" s="40">
        <f>C31</f>
        <v>0</v>
      </c>
      <c r="D30" s="40"/>
      <c r="E30" s="40">
        <f>E31</f>
        <v>0</v>
      </c>
      <c r="F30" s="40"/>
    </row>
    <row r="31" spans="1:6" ht="25.5" hidden="1" customHeight="1" x14ac:dyDescent="0.2">
      <c r="A31" s="39">
        <v>113</v>
      </c>
      <c r="B31" s="97" t="s">
        <v>75</v>
      </c>
      <c r="C31" s="40">
        <f>'3'!F90+'3'!F330</f>
        <v>0</v>
      </c>
      <c r="D31" s="40"/>
      <c r="E31" s="40">
        <f>'3'!H90+'3'!H330</f>
        <v>0</v>
      </c>
      <c r="F31" s="40"/>
    </row>
    <row r="32" spans="1:6" ht="12.75" hidden="1" customHeight="1" x14ac:dyDescent="0.2">
      <c r="A32" s="39">
        <v>113</v>
      </c>
      <c r="B32" s="97" t="s">
        <v>86</v>
      </c>
      <c r="C32" s="40">
        <f t="shared" ref="C32:F33" si="0">C33</f>
        <v>0</v>
      </c>
      <c r="D32" s="40">
        <f t="shared" si="0"/>
        <v>0</v>
      </c>
      <c r="E32" s="40">
        <f t="shared" si="0"/>
        <v>0</v>
      </c>
      <c r="F32" s="40">
        <f t="shared" si="0"/>
        <v>0</v>
      </c>
    </row>
    <row r="33" spans="1:6" ht="12.75" hidden="1" customHeight="1" x14ac:dyDescent="0.2">
      <c r="A33" s="39">
        <v>113</v>
      </c>
      <c r="B33" s="97" t="s">
        <v>76</v>
      </c>
      <c r="C33" s="40">
        <f t="shared" si="0"/>
        <v>0</v>
      </c>
      <c r="D33" s="40">
        <f t="shared" si="0"/>
        <v>0</v>
      </c>
      <c r="E33" s="40">
        <f t="shared" si="0"/>
        <v>0</v>
      </c>
      <c r="F33" s="40">
        <f t="shared" si="0"/>
        <v>0</v>
      </c>
    </row>
    <row r="34" spans="1:6" ht="12.75" hidden="1" customHeight="1" x14ac:dyDescent="0.2">
      <c r="A34" s="39">
        <v>113</v>
      </c>
      <c r="B34" s="97" t="s">
        <v>172</v>
      </c>
      <c r="C34" s="40">
        <f>'3'!F326</f>
        <v>0</v>
      </c>
      <c r="D34" s="40"/>
      <c r="E34" s="40">
        <f>'3'!H326</f>
        <v>0</v>
      </c>
      <c r="F34" s="40"/>
    </row>
    <row r="35" spans="1:6" x14ac:dyDescent="0.2">
      <c r="A35" s="35" t="s">
        <v>27</v>
      </c>
      <c r="B35" s="96" t="s">
        <v>103</v>
      </c>
      <c r="C35" s="38">
        <f>C36+C37+C38+C39</f>
        <v>221199.976</v>
      </c>
      <c r="D35" s="37">
        <f>D36+D37+D38+D39</f>
        <v>133264.946</v>
      </c>
      <c r="E35" s="38">
        <f>E36+E37+E38+E39</f>
        <v>22541.463</v>
      </c>
      <c r="F35" s="37">
        <f>F36+F37+F38+F39</f>
        <v>14646.456999999999</v>
      </c>
    </row>
    <row r="36" spans="1:6" s="52" customFormat="1" x14ac:dyDescent="0.2">
      <c r="A36" s="39">
        <v>405</v>
      </c>
      <c r="B36" s="97" t="s">
        <v>138</v>
      </c>
      <c r="C36" s="40">
        <f>'3'!F331</f>
        <v>159891.603</v>
      </c>
      <c r="D36" s="40">
        <f>'3'!G331</f>
        <v>133264.946</v>
      </c>
      <c r="E36" s="40">
        <f>'3'!H331</f>
        <v>18767.088</v>
      </c>
      <c r="F36" s="40">
        <f>'3'!I331</f>
        <v>14646.456999999999</v>
      </c>
    </row>
    <row r="37" spans="1:6" s="52" customFormat="1" ht="11.25" customHeight="1" x14ac:dyDescent="0.2">
      <c r="A37" s="39">
        <v>408</v>
      </c>
      <c r="B37" s="97" t="s">
        <v>143</v>
      </c>
      <c r="C37" s="40">
        <f>'3'!F369</f>
        <v>4268.1480000000001</v>
      </c>
      <c r="D37" s="40">
        <f>'3'!G369</f>
        <v>0</v>
      </c>
      <c r="E37" s="40">
        <f>'3'!H369</f>
        <v>2670.1019999999999</v>
      </c>
      <c r="F37" s="40">
        <f>'3'!I369</f>
        <v>0</v>
      </c>
    </row>
    <row r="38" spans="1:6" s="52" customFormat="1" x14ac:dyDescent="0.2">
      <c r="A38" s="39">
        <v>409</v>
      </c>
      <c r="B38" s="97" t="s">
        <v>104</v>
      </c>
      <c r="C38" s="40">
        <f>'3'!F91</f>
        <v>56502.345000000001</v>
      </c>
      <c r="D38" s="40">
        <f>'3'!G91</f>
        <v>0</v>
      </c>
      <c r="E38" s="40">
        <f>'3'!H91</f>
        <v>881.25400000000002</v>
      </c>
      <c r="F38" s="40">
        <f>'3'!I91</f>
        <v>0</v>
      </c>
    </row>
    <row r="39" spans="1:6" s="52" customFormat="1" x14ac:dyDescent="0.2">
      <c r="A39" s="39">
        <v>412</v>
      </c>
      <c r="B39" s="97" t="s">
        <v>106</v>
      </c>
      <c r="C39" s="40">
        <f>'3'!F101+'3'!F383</f>
        <v>537.88</v>
      </c>
      <c r="D39" s="40">
        <f>'3'!G101+'3'!G383</f>
        <v>0</v>
      </c>
      <c r="E39" s="40">
        <f>'3'!H101+'3'!H383</f>
        <v>223.01900000000001</v>
      </c>
      <c r="F39" s="40">
        <f>'3'!I101+'3'!I383</f>
        <v>0</v>
      </c>
    </row>
    <row r="40" spans="1:6" x14ac:dyDescent="0.2">
      <c r="A40" s="35" t="s">
        <v>31</v>
      </c>
      <c r="B40" s="96" t="s">
        <v>108</v>
      </c>
      <c r="C40" s="38">
        <f>C41+C49+C50</f>
        <v>20331.199000000001</v>
      </c>
      <c r="D40" s="38">
        <f>D41+D49+D50</f>
        <v>18821.474999999999</v>
      </c>
      <c r="E40" s="38">
        <f>E41+E49+E50</f>
        <v>45.768999999999998</v>
      </c>
      <c r="F40" s="38">
        <f>F41+F49+F50</f>
        <v>0</v>
      </c>
    </row>
    <row r="41" spans="1:6" s="52" customFormat="1" x14ac:dyDescent="0.2">
      <c r="A41" s="39">
        <v>501</v>
      </c>
      <c r="B41" s="97" t="s">
        <v>109</v>
      </c>
      <c r="C41" s="40">
        <f>'3'!F109</f>
        <v>105</v>
      </c>
      <c r="D41" s="40">
        <v>0</v>
      </c>
      <c r="E41" s="40">
        <f>'3'!H109</f>
        <v>45.768999999999998</v>
      </c>
      <c r="F41" s="40">
        <v>0</v>
      </c>
    </row>
    <row r="42" spans="1:6" s="52" customFormat="1" ht="12.75" hidden="1" customHeight="1" x14ac:dyDescent="0.2">
      <c r="A42" s="39">
        <v>502</v>
      </c>
      <c r="B42" s="97" t="s">
        <v>193</v>
      </c>
      <c r="C42" s="40" t="e">
        <f t="shared" ref="C42:E47" si="1">C43</f>
        <v>#REF!</v>
      </c>
      <c r="D42" s="40"/>
      <c r="E42" s="40" t="e">
        <f t="shared" si="1"/>
        <v>#REF!</v>
      </c>
      <c r="F42" s="40"/>
    </row>
    <row r="43" spans="1:6" s="52" customFormat="1" ht="12.75" hidden="1" customHeight="1" x14ac:dyDescent="0.2">
      <c r="A43" s="39">
        <v>502</v>
      </c>
      <c r="B43" s="97" t="s">
        <v>93</v>
      </c>
      <c r="C43" s="40" t="e">
        <f t="shared" si="1"/>
        <v>#REF!</v>
      </c>
      <c r="D43" s="40"/>
      <c r="E43" s="40" t="e">
        <f t="shared" si="1"/>
        <v>#REF!</v>
      </c>
      <c r="F43" s="40"/>
    </row>
    <row r="44" spans="1:6" s="52" customFormat="1" ht="25.5" hidden="1" customHeight="1" x14ac:dyDescent="0.2">
      <c r="A44" s="39">
        <v>502</v>
      </c>
      <c r="B44" s="97" t="s">
        <v>171</v>
      </c>
      <c r="C44" s="40" t="e">
        <f t="shared" si="1"/>
        <v>#REF!</v>
      </c>
      <c r="D44" s="40"/>
      <c r="E44" s="40" t="e">
        <f t="shared" si="1"/>
        <v>#REF!</v>
      </c>
      <c r="F44" s="40"/>
    </row>
    <row r="45" spans="1:6" s="52" customFormat="1" ht="12.75" hidden="1" customHeight="1" x14ac:dyDescent="0.2">
      <c r="A45" s="39">
        <v>502</v>
      </c>
      <c r="B45" s="97" t="s">
        <v>82</v>
      </c>
      <c r="C45" s="40" t="e">
        <f t="shared" si="1"/>
        <v>#REF!</v>
      </c>
      <c r="D45" s="40"/>
      <c r="E45" s="40" t="e">
        <f t="shared" si="1"/>
        <v>#REF!</v>
      </c>
      <c r="F45" s="40"/>
    </row>
    <row r="46" spans="1:6" s="52" customFormat="1" ht="12.75" hidden="1" customHeight="1" x14ac:dyDescent="0.2">
      <c r="A46" s="39">
        <v>502</v>
      </c>
      <c r="B46" s="97" t="s">
        <v>194</v>
      </c>
      <c r="C46" s="40" t="e">
        <f t="shared" si="1"/>
        <v>#REF!</v>
      </c>
      <c r="D46" s="40"/>
      <c r="E46" s="40" t="e">
        <f t="shared" si="1"/>
        <v>#REF!</v>
      </c>
      <c r="F46" s="40"/>
    </row>
    <row r="47" spans="1:6" s="52" customFormat="1" ht="12.75" hidden="1" customHeight="1" x14ac:dyDescent="0.2">
      <c r="A47" s="39">
        <v>502</v>
      </c>
      <c r="B47" s="97" t="s">
        <v>84</v>
      </c>
      <c r="C47" s="40" t="e">
        <f t="shared" si="1"/>
        <v>#REF!</v>
      </c>
      <c r="D47" s="40"/>
      <c r="E47" s="40" t="e">
        <f t="shared" si="1"/>
        <v>#REF!</v>
      </c>
      <c r="F47" s="40"/>
    </row>
    <row r="48" spans="1:6" s="52" customFormat="1" ht="12.75" hidden="1" customHeight="1" x14ac:dyDescent="0.2">
      <c r="A48" s="39">
        <v>502</v>
      </c>
      <c r="B48" s="97" t="s">
        <v>85</v>
      </c>
      <c r="C48" s="40" t="e">
        <f>'3'!#REF!</f>
        <v>#REF!</v>
      </c>
      <c r="D48" s="40"/>
      <c r="E48" s="40" t="e">
        <f>'3'!#REF!</f>
        <v>#REF!</v>
      </c>
      <c r="F48" s="40"/>
    </row>
    <row r="49" spans="1:6" s="52" customFormat="1" x14ac:dyDescent="0.2">
      <c r="A49" s="39">
        <v>502</v>
      </c>
      <c r="B49" s="97" t="s">
        <v>193</v>
      </c>
      <c r="C49" s="40">
        <f>'3'!F390</f>
        <v>7311.9880000000003</v>
      </c>
      <c r="D49" s="40">
        <f>'3'!G390</f>
        <v>6581</v>
      </c>
      <c r="E49" s="40">
        <f>'3'!H390</f>
        <v>0</v>
      </c>
      <c r="F49" s="40">
        <f>'3'!I390</f>
        <v>0</v>
      </c>
    </row>
    <row r="50" spans="1:6" s="52" customFormat="1" x14ac:dyDescent="0.2">
      <c r="A50" s="39">
        <v>503</v>
      </c>
      <c r="B50" s="97" t="s">
        <v>168</v>
      </c>
      <c r="C50" s="40">
        <f>'3'!F137</f>
        <v>12914.210999999999</v>
      </c>
      <c r="D50" s="40">
        <f>'3'!G137</f>
        <v>12240.475</v>
      </c>
      <c r="E50" s="40">
        <f>'3'!H137</f>
        <v>0</v>
      </c>
      <c r="F50" s="40">
        <f>'3'!I137</f>
        <v>0</v>
      </c>
    </row>
    <row r="51" spans="1:6" s="52" customFormat="1" ht="0.75" hidden="1" customHeight="1" x14ac:dyDescent="0.2">
      <c r="A51" s="39">
        <v>503</v>
      </c>
      <c r="B51" s="97" t="s">
        <v>167</v>
      </c>
      <c r="C51" s="40" t="e">
        <f>C52+C56+C60</f>
        <v>#REF!</v>
      </c>
      <c r="D51" s="40" t="e">
        <f>D52+D56+D60</f>
        <v>#REF!</v>
      </c>
      <c r="E51" s="40" t="e">
        <f>E52+E56+E60</f>
        <v>#REF!</v>
      </c>
      <c r="F51" s="40" t="e">
        <f>F52+F56+F60</f>
        <v>#REF!</v>
      </c>
    </row>
    <row r="52" spans="1:6" s="52" customFormat="1" ht="51" hidden="1" customHeight="1" x14ac:dyDescent="0.2">
      <c r="A52" s="39">
        <v>503</v>
      </c>
      <c r="B52" s="97" t="s">
        <v>122</v>
      </c>
      <c r="C52" s="40">
        <f t="shared" ref="C52:F54" si="2">C53</f>
        <v>0</v>
      </c>
      <c r="D52" s="40">
        <f t="shared" si="2"/>
        <v>0</v>
      </c>
      <c r="E52" s="40">
        <f t="shared" si="2"/>
        <v>0</v>
      </c>
      <c r="F52" s="40">
        <f t="shared" si="2"/>
        <v>0</v>
      </c>
    </row>
    <row r="53" spans="1:6" s="52" customFormat="1" ht="51" hidden="1" customHeight="1" x14ac:dyDescent="0.2">
      <c r="A53" s="39">
        <v>503</v>
      </c>
      <c r="B53" s="97" t="s">
        <v>166</v>
      </c>
      <c r="C53" s="40">
        <f t="shared" si="2"/>
        <v>0</v>
      </c>
      <c r="D53" s="40">
        <f t="shared" si="2"/>
        <v>0</v>
      </c>
      <c r="E53" s="40">
        <f t="shared" si="2"/>
        <v>0</v>
      </c>
      <c r="F53" s="40">
        <f t="shared" si="2"/>
        <v>0</v>
      </c>
    </row>
    <row r="54" spans="1:6" s="52" customFormat="1" ht="25.5" hidden="1" customHeight="1" x14ac:dyDescent="0.2">
      <c r="A54" s="39">
        <v>503</v>
      </c>
      <c r="B54" s="97" t="s">
        <v>74</v>
      </c>
      <c r="C54" s="40">
        <f t="shared" si="2"/>
        <v>0</v>
      </c>
      <c r="D54" s="40">
        <f t="shared" si="2"/>
        <v>0</v>
      </c>
      <c r="E54" s="40">
        <f t="shared" si="2"/>
        <v>0</v>
      </c>
      <c r="F54" s="40">
        <f t="shared" si="2"/>
        <v>0</v>
      </c>
    </row>
    <row r="55" spans="1:6" s="52" customFormat="1" ht="25.5" hidden="1" customHeight="1" x14ac:dyDescent="0.2">
      <c r="A55" s="39">
        <v>503</v>
      </c>
      <c r="B55" s="97" t="s">
        <v>75</v>
      </c>
      <c r="C55" s="40">
        <f>'3'!F121</f>
        <v>0</v>
      </c>
      <c r="D55" s="40">
        <f>'3'!G121</f>
        <v>0</v>
      </c>
      <c r="E55" s="40">
        <f>'3'!H121</f>
        <v>0</v>
      </c>
      <c r="F55" s="40">
        <f>'3'!I121</f>
        <v>0</v>
      </c>
    </row>
    <row r="56" spans="1:6" s="52" customFormat="1" ht="51" hidden="1" customHeight="1" x14ac:dyDescent="0.2">
      <c r="A56" s="39">
        <v>503</v>
      </c>
      <c r="B56" s="97" t="s">
        <v>178</v>
      </c>
      <c r="C56" s="40">
        <f>C57</f>
        <v>0</v>
      </c>
      <c r="D56" s="40"/>
      <c r="E56" s="40">
        <f>E57</f>
        <v>0</v>
      </c>
      <c r="F56" s="40"/>
    </row>
    <row r="57" spans="1:6" s="52" customFormat="1" ht="51" hidden="1" customHeight="1" x14ac:dyDescent="0.2">
      <c r="A57" s="39">
        <v>503</v>
      </c>
      <c r="B57" s="97" t="s">
        <v>202</v>
      </c>
      <c r="C57" s="40">
        <f>C58</f>
        <v>0</v>
      </c>
      <c r="D57" s="40"/>
      <c r="E57" s="40">
        <f>E58</f>
        <v>0</v>
      </c>
      <c r="F57" s="40"/>
    </row>
    <row r="58" spans="1:6" s="52" customFormat="1" ht="25.5" hidden="1" customHeight="1" x14ac:dyDescent="0.2">
      <c r="A58" s="39">
        <v>503</v>
      </c>
      <c r="B58" s="97" t="s">
        <v>74</v>
      </c>
      <c r="C58" s="40">
        <f>C59</f>
        <v>0</v>
      </c>
      <c r="D58" s="40"/>
      <c r="E58" s="40">
        <f>E59</f>
        <v>0</v>
      </c>
      <c r="F58" s="40"/>
    </row>
    <row r="59" spans="1:6" s="52" customFormat="1" ht="25.5" hidden="1" customHeight="1" x14ac:dyDescent="0.2">
      <c r="A59" s="39">
        <v>503</v>
      </c>
      <c r="B59" s="97" t="s">
        <v>75</v>
      </c>
      <c r="C59" s="40">
        <f>'3'!F125</f>
        <v>0</v>
      </c>
      <c r="D59" s="40"/>
      <c r="E59" s="40">
        <f>'3'!H125</f>
        <v>0</v>
      </c>
      <c r="F59" s="40"/>
    </row>
    <row r="60" spans="1:6" s="52" customFormat="1" ht="38.25" hidden="1" customHeight="1" x14ac:dyDescent="0.2">
      <c r="A60" s="39">
        <v>503</v>
      </c>
      <c r="B60" s="97" t="s">
        <v>199</v>
      </c>
      <c r="C60" s="40" t="e">
        <f>C61</f>
        <v>#REF!</v>
      </c>
      <c r="D60" s="40" t="e">
        <f>D61</f>
        <v>#REF!</v>
      </c>
      <c r="E60" s="40" t="e">
        <f>E61</f>
        <v>#REF!</v>
      </c>
      <c r="F60" s="40" t="e">
        <f>F61</f>
        <v>#REF!</v>
      </c>
    </row>
    <row r="61" spans="1:6" s="52" customFormat="1" ht="25.5" hidden="1" customHeight="1" x14ac:dyDescent="0.2">
      <c r="A61" s="39">
        <v>503</v>
      </c>
      <c r="B61" s="97" t="s">
        <v>74</v>
      </c>
      <c r="C61" s="40" t="e">
        <f>#REF!</f>
        <v>#REF!</v>
      </c>
      <c r="D61" s="40" t="e">
        <f>#REF!</f>
        <v>#REF!</v>
      </c>
      <c r="E61" s="40" t="e">
        <f>#REF!</f>
        <v>#REF!</v>
      </c>
      <c r="F61" s="40" t="e">
        <f>#REF!</f>
        <v>#REF!</v>
      </c>
    </row>
    <row r="62" spans="1:6" s="53" customFormat="1" ht="12.75" hidden="1" customHeight="1" x14ac:dyDescent="0.2">
      <c r="A62" s="39">
        <v>503</v>
      </c>
      <c r="B62" s="97" t="s">
        <v>168</v>
      </c>
      <c r="C62" s="40"/>
      <c r="D62" s="40"/>
      <c r="E62" s="40"/>
      <c r="F62" s="40"/>
    </row>
    <row r="63" spans="1:6" ht="12.75" hidden="1" customHeight="1" x14ac:dyDescent="0.2">
      <c r="A63" s="35">
        <v>600</v>
      </c>
      <c r="B63" s="98" t="s">
        <v>223</v>
      </c>
      <c r="C63" s="38">
        <f>C64+C75</f>
        <v>0</v>
      </c>
      <c r="D63" s="38">
        <f>D64+D75</f>
        <v>0</v>
      </c>
      <c r="E63" s="38">
        <f>E64+E75</f>
        <v>0</v>
      </c>
      <c r="F63" s="38">
        <f>F64+F75</f>
        <v>0</v>
      </c>
    </row>
    <row r="64" spans="1:6" ht="12.75" hidden="1" customHeight="1" x14ac:dyDescent="0.2">
      <c r="A64" s="35">
        <v>602</v>
      </c>
      <c r="B64" s="98" t="s">
        <v>224</v>
      </c>
      <c r="C64" s="38">
        <f>C65</f>
        <v>0</v>
      </c>
      <c r="D64" s="38">
        <f>D65</f>
        <v>0</v>
      </c>
      <c r="E64" s="38">
        <f>E65</f>
        <v>0</v>
      </c>
      <c r="F64" s="38">
        <f>F65</f>
        <v>0</v>
      </c>
    </row>
    <row r="65" spans="1:6" ht="12.75" hidden="1" customHeight="1" x14ac:dyDescent="0.2">
      <c r="A65" s="39">
        <v>602</v>
      </c>
      <c r="B65" s="97" t="s">
        <v>93</v>
      </c>
      <c r="C65" s="40">
        <f>C66+C71</f>
        <v>0</v>
      </c>
      <c r="D65" s="40">
        <f>D66+D71</f>
        <v>0</v>
      </c>
      <c r="E65" s="40">
        <f>E66+E71</f>
        <v>0</v>
      </c>
      <c r="F65" s="40">
        <f>F66+F71</f>
        <v>0</v>
      </c>
    </row>
    <row r="66" spans="1:6" ht="25.5" hidden="1" customHeight="1" x14ac:dyDescent="0.2">
      <c r="A66" s="39">
        <v>602</v>
      </c>
      <c r="B66" s="97" t="s">
        <v>171</v>
      </c>
      <c r="C66" s="40">
        <f t="shared" ref="C66:F69" si="3">C67</f>
        <v>0</v>
      </c>
      <c r="D66" s="40">
        <f t="shared" si="3"/>
        <v>0</v>
      </c>
      <c r="E66" s="40">
        <f t="shared" si="3"/>
        <v>0</v>
      </c>
      <c r="F66" s="40">
        <f t="shared" si="3"/>
        <v>0</v>
      </c>
    </row>
    <row r="67" spans="1:6" ht="12.75" hidden="1" customHeight="1" x14ac:dyDescent="0.2">
      <c r="A67" s="39">
        <v>602</v>
      </c>
      <c r="B67" s="97" t="s">
        <v>216</v>
      </c>
      <c r="C67" s="40">
        <f t="shared" si="3"/>
        <v>0</v>
      </c>
      <c r="D67" s="40">
        <f t="shared" si="3"/>
        <v>0</v>
      </c>
      <c r="E67" s="40">
        <f t="shared" si="3"/>
        <v>0</v>
      </c>
      <c r="F67" s="40">
        <f t="shared" si="3"/>
        <v>0</v>
      </c>
    </row>
    <row r="68" spans="1:6" ht="38.25" hidden="1" customHeight="1" x14ac:dyDescent="0.2">
      <c r="A68" s="39">
        <v>602</v>
      </c>
      <c r="B68" s="97" t="s">
        <v>217</v>
      </c>
      <c r="C68" s="40">
        <f t="shared" si="3"/>
        <v>0</v>
      </c>
      <c r="D68" s="40">
        <f t="shared" si="3"/>
        <v>0</v>
      </c>
      <c r="E68" s="40">
        <f t="shared" si="3"/>
        <v>0</v>
      </c>
      <c r="F68" s="40">
        <f t="shared" si="3"/>
        <v>0</v>
      </c>
    </row>
    <row r="69" spans="1:6" ht="25.5" hidden="1" customHeight="1" x14ac:dyDescent="0.2">
      <c r="A69" s="39">
        <v>602</v>
      </c>
      <c r="B69" s="97" t="s">
        <v>74</v>
      </c>
      <c r="C69" s="40">
        <f t="shared" si="3"/>
        <v>0</v>
      </c>
      <c r="D69" s="40">
        <f t="shared" si="3"/>
        <v>0</v>
      </c>
      <c r="E69" s="40">
        <f t="shared" si="3"/>
        <v>0</v>
      </c>
      <c r="F69" s="40">
        <f t="shared" si="3"/>
        <v>0</v>
      </c>
    </row>
    <row r="70" spans="1:6" ht="25.5" hidden="1" customHeight="1" x14ac:dyDescent="0.2">
      <c r="A70" s="39">
        <v>602</v>
      </c>
      <c r="B70" s="97" t="s">
        <v>75</v>
      </c>
      <c r="C70" s="40">
        <f>'3'!F148</f>
        <v>0</v>
      </c>
      <c r="D70" s="40">
        <f>'3'!G148</f>
        <v>0</v>
      </c>
      <c r="E70" s="40">
        <f>'3'!H148</f>
        <v>0</v>
      </c>
      <c r="F70" s="40">
        <f>'3'!I148</f>
        <v>0</v>
      </c>
    </row>
    <row r="71" spans="1:6" ht="63.75" hidden="1" customHeight="1" x14ac:dyDescent="0.2">
      <c r="A71" s="39">
        <v>602</v>
      </c>
      <c r="B71" s="97" t="s">
        <v>107</v>
      </c>
      <c r="C71" s="40">
        <f>C72</f>
        <v>0</v>
      </c>
      <c r="D71" s="40"/>
      <c r="E71" s="40">
        <f>E72</f>
        <v>0</v>
      </c>
      <c r="F71" s="40"/>
    </row>
    <row r="72" spans="1:6" ht="25.5" hidden="1" customHeight="1" x14ac:dyDescent="0.2">
      <c r="A72" s="39">
        <v>602</v>
      </c>
      <c r="B72" s="97" t="s">
        <v>218</v>
      </c>
      <c r="C72" s="40">
        <f>C73</f>
        <v>0</v>
      </c>
      <c r="D72" s="40"/>
      <c r="E72" s="40">
        <f>E73</f>
        <v>0</v>
      </c>
      <c r="F72" s="40"/>
    </row>
    <row r="73" spans="1:6" ht="25.5" hidden="1" customHeight="1" x14ac:dyDescent="0.2">
      <c r="A73" s="39">
        <v>602</v>
      </c>
      <c r="B73" s="97" t="s">
        <v>74</v>
      </c>
      <c r="C73" s="40">
        <f>C74</f>
        <v>0</v>
      </c>
      <c r="D73" s="40"/>
      <c r="E73" s="40">
        <f>E74</f>
        <v>0</v>
      </c>
      <c r="F73" s="40"/>
    </row>
    <row r="74" spans="1:6" ht="25.5" hidden="1" customHeight="1" x14ac:dyDescent="0.2">
      <c r="A74" s="39">
        <v>602</v>
      </c>
      <c r="B74" s="97" t="s">
        <v>75</v>
      </c>
      <c r="C74" s="40">
        <f>'3'!F152</f>
        <v>0</v>
      </c>
      <c r="D74" s="40"/>
      <c r="E74" s="40">
        <f>'3'!H152</f>
        <v>0</v>
      </c>
      <c r="F74" s="40"/>
    </row>
    <row r="75" spans="1:6" s="52" customFormat="1" ht="12.75" hidden="1" customHeight="1" x14ac:dyDescent="0.2">
      <c r="A75" s="39">
        <v>605</v>
      </c>
      <c r="B75" s="97" t="s">
        <v>232</v>
      </c>
      <c r="C75" s="40">
        <f>'3'!F153</f>
        <v>0</v>
      </c>
      <c r="D75" s="40">
        <f>'3'!G153</f>
        <v>0</v>
      </c>
      <c r="E75" s="40">
        <f>'3'!H153</f>
        <v>0</v>
      </c>
      <c r="F75" s="40">
        <f>'3'!I153</f>
        <v>0</v>
      </c>
    </row>
    <row r="76" spans="1:6" s="52" customFormat="1" x14ac:dyDescent="0.2">
      <c r="A76" s="35">
        <v>600</v>
      </c>
      <c r="B76" s="96" t="s">
        <v>223</v>
      </c>
      <c r="C76" s="38">
        <f>C77</f>
        <v>550</v>
      </c>
      <c r="D76" s="38"/>
      <c r="E76" s="38">
        <f>E77</f>
        <v>0</v>
      </c>
      <c r="F76" s="38"/>
    </row>
    <row r="77" spans="1:6" s="52" customFormat="1" x14ac:dyDescent="0.2">
      <c r="A77" s="39">
        <v>605</v>
      </c>
      <c r="B77" s="97" t="s">
        <v>232</v>
      </c>
      <c r="C77" s="40">
        <f>'3'!F158</f>
        <v>550</v>
      </c>
      <c r="D77" s="40"/>
      <c r="E77" s="40">
        <f>'3'!H158</f>
        <v>0</v>
      </c>
      <c r="F77" s="40"/>
    </row>
    <row r="78" spans="1:6" x14ac:dyDescent="0.2">
      <c r="A78" s="35" t="s">
        <v>14</v>
      </c>
      <c r="B78" s="96" t="s">
        <v>79</v>
      </c>
      <c r="C78" s="38">
        <f>C79+C87+C88+C89</f>
        <v>46866.258000000002</v>
      </c>
      <c r="D78" s="38">
        <f>D79+D87+D88+D89</f>
        <v>3435.3379999999997</v>
      </c>
      <c r="E78" s="38">
        <f>E79+E87+E88+E89</f>
        <v>23159.081999999999</v>
      </c>
      <c r="F78" s="38">
        <f>F79+F87+F88+F89</f>
        <v>1600.0150000000001</v>
      </c>
    </row>
    <row r="79" spans="1:6" s="52" customFormat="1" x14ac:dyDescent="0.2">
      <c r="A79" s="39">
        <v>701</v>
      </c>
      <c r="B79" s="97" t="s">
        <v>145</v>
      </c>
      <c r="C79" s="40">
        <f>'3'!F394</f>
        <v>6331.326</v>
      </c>
      <c r="D79" s="40">
        <f>'3'!G394</f>
        <v>0</v>
      </c>
      <c r="E79" s="40">
        <f>'3'!H394</f>
        <v>2961.7380000000003</v>
      </c>
      <c r="F79" s="40">
        <f>'3'!I394</f>
        <v>0</v>
      </c>
    </row>
    <row r="80" spans="1:6" s="52" customFormat="1" ht="51" hidden="1" customHeight="1" x14ac:dyDescent="0.2">
      <c r="A80" s="39">
        <v>701</v>
      </c>
      <c r="B80" s="97" t="s">
        <v>178</v>
      </c>
      <c r="C80" s="40">
        <f>C81</f>
        <v>0</v>
      </c>
      <c r="D80" s="40">
        <f>D81</f>
        <v>0</v>
      </c>
      <c r="E80" s="40">
        <f>E81</f>
        <v>0</v>
      </c>
      <c r="F80" s="40">
        <f>F81</f>
        <v>0</v>
      </c>
    </row>
    <row r="81" spans="1:6" s="52" customFormat="1" ht="38.25" hidden="1" customHeight="1" x14ac:dyDescent="0.2">
      <c r="A81" s="39">
        <v>701</v>
      </c>
      <c r="B81" s="97" t="s">
        <v>113</v>
      </c>
      <c r="C81" s="40">
        <f>C84</f>
        <v>0</v>
      </c>
      <c r="D81" s="40">
        <f>D84</f>
        <v>0</v>
      </c>
      <c r="E81" s="40">
        <f>E84</f>
        <v>0</v>
      </c>
      <c r="F81" s="40">
        <f>F84</f>
        <v>0</v>
      </c>
    </row>
    <row r="82" spans="1:6" s="52" customFormat="1" ht="38.25" hidden="1" customHeight="1" x14ac:dyDescent="0.2">
      <c r="A82" s="39">
        <v>701</v>
      </c>
      <c r="B82" s="97" t="s">
        <v>113</v>
      </c>
      <c r="C82" s="40">
        <v>0</v>
      </c>
      <c r="D82" s="40">
        <v>0</v>
      </c>
      <c r="E82" s="40">
        <v>0</v>
      </c>
      <c r="F82" s="40">
        <v>0</v>
      </c>
    </row>
    <row r="83" spans="1:6" s="52" customFormat="1" ht="38.25" hidden="1" customHeight="1" x14ac:dyDescent="0.2">
      <c r="A83" s="39">
        <v>701</v>
      </c>
      <c r="B83" s="97" t="s">
        <v>113</v>
      </c>
      <c r="C83" s="40">
        <v>0</v>
      </c>
      <c r="D83" s="40">
        <v>0</v>
      </c>
      <c r="E83" s="40">
        <v>0</v>
      </c>
      <c r="F83" s="40">
        <v>0</v>
      </c>
    </row>
    <row r="84" spans="1:6" s="52" customFormat="1" ht="25.5" hidden="1" customHeight="1" x14ac:dyDescent="0.2">
      <c r="A84" s="39">
        <v>701</v>
      </c>
      <c r="B84" s="97" t="s">
        <v>147</v>
      </c>
      <c r="C84" s="40">
        <f t="shared" ref="C84:F85" si="4">C85</f>
        <v>0</v>
      </c>
      <c r="D84" s="40">
        <f t="shared" si="4"/>
        <v>0</v>
      </c>
      <c r="E84" s="40">
        <f t="shared" si="4"/>
        <v>0</v>
      </c>
      <c r="F84" s="40">
        <f t="shared" si="4"/>
        <v>0</v>
      </c>
    </row>
    <row r="85" spans="1:6" s="52" customFormat="1" ht="25.5" hidden="1" customHeight="1" x14ac:dyDescent="0.2">
      <c r="A85" s="39">
        <v>701</v>
      </c>
      <c r="B85" s="97" t="s">
        <v>101</v>
      </c>
      <c r="C85" s="40">
        <f t="shared" si="4"/>
        <v>0</v>
      </c>
      <c r="D85" s="40">
        <f t="shared" si="4"/>
        <v>0</v>
      </c>
      <c r="E85" s="40">
        <f t="shared" si="4"/>
        <v>0</v>
      </c>
      <c r="F85" s="40">
        <f t="shared" si="4"/>
        <v>0</v>
      </c>
    </row>
    <row r="86" spans="1:6" s="52" customFormat="1" ht="12.75" hidden="1" customHeight="1" x14ac:dyDescent="0.2">
      <c r="A86" s="39">
        <v>701</v>
      </c>
      <c r="B86" s="97" t="s">
        <v>102</v>
      </c>
      <c r="C86" s="40">
        <f>'3'!F409</f>
        <v>0</v>
      </c>
      <c r="D86" s="40">
        <f>'3'!G409</f>
        <v>0</v>
      </c>
      <c r="E86" s="40">
        <f>'3'!H409</f>
        <v>0</v>
      </c>
      <c r="F86" s="40">
        <f>'3'!I409</f>
        <v>0</v>
      </c>
    </row>
    <row r="87" spans="1:6" s="52" customFormat="1" x14ac:dyDescent="0.2">
      <c r="A87" s="39">
        <v>702</v>
      </c>
      <c r="B87" s="97" t="s">
        <v>80</v>
      </c>
      <c r="C87" s="40">
        <f>'3'!F39+'3'!F416</f>
        <v>34785.300000000003</v>
      </c>
      <c r="D87" s="40">
        <f>'3'!G39+'3'!G416</f>
        <v>0</v>
      </c>
      <c r="E87" s="40">
        <f>'3'!H39+'3'!H416</f>
        <v>17872.805999999997</v>
      </c>
      <c r="F87" s="40">
        <f>'3'!I39+'3'!I416</f>
        <v>0</v>
      </c>
    </row>
    <row r="88" spans="1:6" s="52" customFormat="1" ht="14.25" customHeight="1" x14ac:dyDescent="0.2">
      <c r="A88" s="39">
        <v>707</v>
      </c>
      <c r="B88" s="97" t="s">
        <v>163</v>
      </c>
      <c r="C88" s="40">
        <f>'3'!F162+'3'!F458</f>
        <v>3726.2020000000002</v>
      </c>
      <c r="D88" s="40">
        <f>'3'!G162+'3'!G458</f>
        <v>1794.8150000000001</v>
      </c>
      <c r="E88" s="40">
        <f>'3'!H162+'3'!H458</f>
        <v>2300.538</v>
      </c>
      <c r="F88" s="40">
        <f>'3'!I162+'3'!I458</f>
        <v>1600.0150000000001</v>
      </c>
    </row>
    <row r="89" spans="1:6" s="52" customFormat="1" ht="14.25" customHeight="1" x14ac:dyDescent="0.2">
      <c r="A89" s="39">
        <v>709</v>
      </c>
      <c r="B89" s="99" t="s">
        <v>265</v>
      </c>
      <c r="C89" s="40">
        <f>'3'!F467</f>
        <v>2023.43</v>
      </c>
      <c r="D89" s="40">
        <f>'3'!G467</f>
        <v>1640.5229999999999</v>
      </c>
      <c r="E89" s="40">
        <f>'3'!H467</f>
        <v>24</v>
      </c>
      <c r="F89" s="40">
        <f>'3'!I467</f>
        <v>0</v>
      </c>
    </row>
    <row r="90" spans="1:6" x14ac:dyDescent="0.2">
      <c r="A90" s="35" t="s">
        <v>35</v>
      </c>
      <c r="B90" s="96" t="s">
        <v>115</v>
      </c>
      <c r="C90" s="38">
        <f>C91</f>
        <v>35167.697</v>
      </c>
      <c r="D90" s="38">
        <f>D91</f>
        <v>232.86199999999999</v>
      </c>
      <c r="E90" s="38">
        <f>E91</f>
        <v>17156.647000000001</v>
      </c>
      <c r="F90" s="38">
        <f>F91</f>
        <v>232.86199999999999</v>
      </c>
    </row>
    <row r="91" spans="1:6" s="52" customFormat="1" x14ac:dyDescent="0.2">
      <c r="A91" s="39">
        <v>801</v>
      </c>
      <c r="B91" s="97" t="s">
        <v>116</v>
      </c>
      <c r="C91" s="40">
        <f>'3'!F178+'3'!F462</f>
        <v>35167.697</v>
      </c>
      <c r="D91" s="40">
        <f>'3'!G178+'3'!G462</f>
        <v>232.86199999999999</v>
      </c>
      <c r="E91" s="40">
        <f>'3'!H178+'3'!H462</f>
        <v>17156.647000000001</v>
      </c>
      <c r="F91" s="40">
        <f>'3'!I178+'3'!I462</f>
        <v>232.86199999999999</v>
      </c>
    </row>
    <row r="92" spans="1:6" x14ac:dyDescent="0.2">
      <c r="A92" s="35" t="s">
        <v>37</v>
      </c>
      <c r="B92" s="96" t="s">
        <v>117</v>
      </c>
      <c r="C92" s="38">
        <f>C93+C94+C95+C123</f>
        <v>25049.620000000003</v>
      </c>
      <c r="D92" s="38">
        <f>D93+D94+D95+D123</f>
        <v>22374.682000000004</v>
      </c>
      <c r="E92" s="38">
        <f>E93+E94+E95+E123</f>
        <v>18146.697</v>
      </c>
      <c r="F92" s="38">
        <f>F93+F94+F95+F123</f>
        <v>16733.934000000001</v>
      </c>
    </row>
    <row r="93" spans="1:6" s="52" customFormat="1" ht="14.25" customHeight="1" x14ac:dyDescent="0.2">
      <c r="A93" s="39">
        <v>1001</v>
      </c>
      <c r="B93" s="97" t="s">
        <v>150</v>
      </c>
      <c r="C93" s="40">
        <f>'3'!F474</f>
        <v>1968.6690000000001</v>
      </c>
      <c r="D93" s="40">
        <v>0</v>
      </c>
      <c r="E93" s="40">
        <f>'3'!H474</f>
        <v>937.04499999999996</v>
      </c>
      <c r="F93" s="40">
        <v>0</v>
      </c>
    </row>
    <row r="94" spans="1:6" s="52" customFormat="1" x14ac:dyDescent="0.2">
      <c r="A94" s="39">
        <v>1003</v>
      </c>
      <c r="B94" s="97" t="s">
        <v>118</v>
      </c>
      <c r="C94" s="40">
        <f>'3'!F190</f>
        <v>1051.596</v>
      </c>
      <c r="D94" s="40">
        <f>'3'!G190</f>
        <v>1051.596</v>
      </c>
      <c r="E94" s="40">
        <f>'3'!H190</f>
        <v>1051.596</v>
      </c>
      <c r="F94" s="40">
        <f>'3'!I190</f>
        <v>1051.596</v>
      </c>
    </row>
    <row r="95" spans="1:6" s="52" customFormat="1" x14ac:dyDescent="0.2">
      <c r="A95" s="39">
        <v>1004</v>
      </c>
      <c r="B95" s="97" t="s">
        <v>123</v>
      </c>
      <c r="C95" s="40">
        <f>'3'!F194+'3'!F483</f>
        <v>20883.473000000002</v>
      </c>
      <c r="D95" s="40">
        <f>'3'!G194+'3'!G483</f>
        <v>20407.756000000001</v>
      </c>
      <c r="E95" s="40">
        <f>'3'!H194+'3'!H483</f>
        <v>16158.056</v>
      </c>
      <c r="F95" s="40">
        <f>'3'!I194+'3'!I483</f>
        <v>15682.338</v>
      </c>
    </row>
    <row r="96" spans="1:6" s="52" customFormat="1" ht="12.75" hidden="1" customHeight="1" x14ac:dyDescent="0.2">
      <c r="A96" s="39">
        <v>1004</v>
      </c>
      <c r="B96" s="97" t="s">
        <v>93</v>
      </c>
      <c r="C96" s="40">
        <v>0</v>
      </c>
      <c r="D96" s="40">
        <v>0</v>
      </c>
      <c r="E96" s="40">
        <v>0</v>
      </c>
      <c r="F96" s="40">
        <v>0</v>
      </c>
    </row>
    <row r="97" spans="1:6" s="52" customFormat="1" ht="12.75" hidden="1" customHeight="1" x14ac:dyDescent="0.2">
      <c r="A97" s="39">
        <v>1004</v>
      </c>
      <c r="B97" s="97" t="s">
        <v>93</v>
      </c>
      <c r="C97" s="40">
        <v>0</v>
      </c>
      <c r="D97" s="40">
        <v>0</v>
      </c>
      <c r="E97" s="40">
        <v>0</v>
      </c>
      <c r="F97" s="40">
        <v>0</v>
      </c>
    </row>
    <row r="98" spans="1:6" s="52" customFormat="1" ht="12.75" hidden="1" customHeight="1" x14ac:dyDescent="0.2">
      <c r="A98" s="39">
        <v>1004</v>
      </c>
      <c r="B98" s="97" t="s">
        <v>93</v>
      </c>
      <c r="C98" s="40">
        <v>0</v>
      </c>
      <c r="D98" s="40">
        <v>0</v>
      </c>
      <c r="E98" s="40">
        <v>0</v>
      </c>
      <c r="F98" s="40">
        <v>0</v>
      </c>
    </row>
    <row r="99" spans="1:6" s="52" customFormat="1" ht="12.75" hidden="1" customHeight="1" x14ac:dyDescent="0.2">
      <c r="A99" s="39">
        <v>1004</v>
      </c>
      <c r="B99" s="97" t="s">
        <v>119</v>
      </c>
      <c r="C99" s="40">
        <v>0</v>
      </c>
      <c r="D99" s="40">
        <v>0</v>
      </c>
      <c r="E99" s="40">
        <v>0</v>
      </c>
      <c r="F99" s="40">
        <v>0</v>
      </c>
    </row>
    <row r="100" spans="1:6" s="52" customFormat="1" ht="12.75" hidden="1" customHeight="1" x14ac:dyDescent="0.2">
      <c r="A100" s="39">
        <v>1004</v>
      </c>
      <c r="B100" s="97" t="s">
        <v>119</v>
      </c>
      <c r="C100" s="40">
        <v>0</v>
      </c>
      <c r="D100" s="40">
        <v>0</v>
      </c>
      <c r="E100" s="40">
        <v>0</v>
      </c>
      <c r="F100" s="40">
        <v>0</v>
      </c>
    </row>
    <row r="101" spans="1:6" s="52" customFormat="1" ht="12.75" hidden="1" customHeight="1" x14ac:dyDescent="0.2">
      <c r="A101" s="39">
        <v>1004</v>
      </c>
      <c r="B101" s="97" t="s">
        <v>119</v>
      </c>
      <c r="C101" s="40">
        <v>0</v>
      </c>
      <c r="D101" s="40">
        <v>0</v>
      </c>
      <c r="E101" s="40">
        <v>0</v>
      </c>
      <c r="F101" s="40">
        <v>0</v>
      </c>
    </row>
    <row r="102" spans="1:6" s="52" customFormat="1" ht="38.25" hidden="1" customHeight="1" x14ac:dyDescent="0.2">
      <c r="A102" s="39">
        <v>1004</v>
      </c>
      <c r="B102" s="97" t="s">
        <v>124</v>
      </c>
      <c r="C102" s="40">
        <v>0</v>
      </c>
      <c r="D102" s="40">
        <v>0</v>
      </c>
      <c r="E102" s="40">
        <v>0</v>
      </c>
      <c r="F102" s="40">
        <v>0</v>
      </c>
    </row>
    <row r="103" spans="1:6" s="52" customFormat="1" ht="38.25" hidden="1" customHeight="1" x14ac:dyDescent="0.2">
      <c r="A103" s="39">
        <v>1004</v>
      </c>
      <c r="B103" s="97" t="s">
        <v>124</v>
      </c>
      <c r="C103" s="40">
        <v>0</v>
      </c>
      <c r="D103" s="40">
        <v>0</v>
      </c>
      <c r="E103" s="40">
        <v>0</v>
      </c>
      <c r="F103" s="40">
        <v>0</v>
      </c>
    </row>
    <row r="104" spans="1:6" s="52" customFormat="1" ht="12.75" hidden="1" customHeight="1" x14ac:dyDescent="0.2">
      <c r="A104" s="39">
        <v>1004</v>
      </c>
      <c r="B104" s="97" t="s">
        <v>125</v>
      </c>
      <c r="C104" s="40">
        <v>0</v>
      </c>
      <c r="D104" s="40">
        <v>0</v>
      </c>
      <c r="E104" s="40">
        <v>0</v>
      </c>
      <c r="F104" s="40">
        <v>0</v>
      </c>
    </row>
    <row r="105" spans="1:6" s="52" customFormat="1" ht="12.75" hidden="1" customHeight="1" x14ac:dyDescent="0.2">
      <c r="A105" s="39">
        <v>1004</v>
      </c>
      <c r="B105" s="97" t="s">
        <v>126</v>
      </c>
      <c r="C105" s="40">
        <v>0</v>
      </c>
      <c r="D105" s="40">
        <v>0</v>
      </c>
      <c r="E105" s="40">
        <v>0</v>
      </c>
      <c r="F105" s="40">
        <v>0</v>
      </c>
    </row>
    <row r="106" spans="1:6" s="52" customFormat="1" ht="25.5" hidden="1" customHeight="1" x14ac:dyDescent="0.2">
      <c r="A106" s="39">
        <v>1004</v>
      </c>
      <c r="B106" s="97" t="s">
        <v>81</v>
      </c>
      <c r="C106" s="40">
        <v>0</v>
      </c>
      <c r="D106" s="40">
        <v>0</v>
      </c>
      <c r="E106" s="40">
        <v>0</v>
      </c>
      <c r="F106" s="40">
        <v>0</v>
      </c>
    </row>
    <row r="107" spans="1:6" s="52" customFormat="1" ht="12.75" hidden="1" customHeight="1" x14ac:dyDescent="0.2">
      <c r="A107" s="39">
        <v>1004</v>
      </c>
      <c r="B107" s="97" t="s">
        <v>94</v>
      </c>
      <c r="C107" s="40">
        <v>0</v>
      </c>
      <c r="D107" s="40">
        <v>0</v>
      </c>
      <c r="E107" s="40">
        <v>0</v>
      </c>
      <c r="F107" s="40">
        <v>0</v>
      </c>
    </row>
    <row r="108" spans="1:6" s="52" customFormat="1" ht="12.75" hidden="1" customHeight="1" x14ac:dyDescent="0.2">
      <c r="A108" s="39">
        <v>1004</v>
      </c>
      <c r="B108" s="97" t="s">
        <v>94</v>
      </c>
      <c r="C108" s="40">
        <v>0</v>
      </c>
      <c r="D108" s="40">
        <v>0</v>
      </c>
      <c r="E108" s="40">
        <v>0</v>
      </c>
      <c r="F108" s="40">
        <v>0</v>
      </c>
    </row>
    <row r="109" spans="1:6" s="52" customFormat="1" ht="51" hidden="1" customHeight="1" x14ac:dyDescent="0.2">
      <c r="A109" s="39">
        <v>1004</v>
      </c>
      <c r="B109" s="97" t="s">
        <v>127</v>
      </c>
      <c r="C109" s="40">
        <v>0</v>
      </c>
      <c r="D109" s="40">
        <v>0</v>
      </c>
      <c r="E109" s="40">
        <v>0</v>
      </c>
      <c r="F109" s="40">
        <v>0</v>
      </c>
    </row>
    <row r="110" spans="1:6" s="52" customFormat="1" ht="51" hidden="1" customHeight="1" x14ac:dyDescent="0.2">
      <c r="A110" s="39">
        <v>1004</v>
      </c>
      <c r="B110" s="97" t="s">
        <v>127</v>
      </c>
      <c r="C110" s="40">
        <v>0</v>
      </c>
      <c r="D110" s="40">
        <v>0</v>
      </c>
      <c r="E110" s="40">
        <v>0</v>
      </c>
      <c r="F110" s="40">
        <v>0</v>
      </c>
    </row>
    <row r="111" spans="1:6" s="52" customFormat="1" ht="12.75" hidden="1" customHeight="1" x14ac:dyDescent="0.2">
      <c r="A111" s="39">
        <v>1004</v>
      </c>
      <c r="B111" s="97" t="s">
        <v>125</v>
      </c>
      <c r="C111" s="40">
        <v>0</v>
      </c>
      <c r="D111" s="40">
        <v>0</v>
      </c>
      <c r="E111" s="40">
        <v>0</v>
      </c>
      <c r="F111" s="40">
        <v>0</v>
      </c>
    </row>
    <row r="112" spans="1:6" s="52" customFormat="1" ht="12.75" hidden="1" customHeight="1" x14ac:dyDescent="0.2">
      <c r="A112" s="39">
        <v>1004</v>
      </c>
      <c r="B112" s="97" t="s">
        <v>126</v>
      </c>
      <c r="C112" s="40">
        <v>0</v>
      </c>
      <c r="D112" s="40">
        <v>0</v>
      </c>
      <c r="E112" s="40">
        <v>0</v>
      </c>
      <c r="F112" s="40">
        <v>0</v>
      </c>
    </row>
    <row r="113" spans="1:6" s="52" customFormat="1" ht="12.75" hidden="1" customHeight="1" x14ac:dyDescent="0.2">
      <c r="A113" s="39" t="s">
        <v>161</v>
      </c>
      <c r="B113" s="97" t="s">
        <v>93</v>
      </c>
      <c r="C113" s="40" t="e">
        <f t="shared" ref="C113:F115" si="5">C114</f>
        <v>#REF!</v>
      </c>
      <c r="D113" s="40" t="e">
        <f t="shared" si="5"/>
        <v>#REF!</v>
      </c>
      <c r="E113" s="40" t="e">
        <f t="shared" si="5"/>
        <v>#REF!</v>
      </c>
      <c r="F113" s="40" t="e">
        <f t="shared" si="5"/>
        <v>#REF!</v>
      </c>
    </row>
    <row r="114" spans="1:6" s="52" customFormat="1" ht="25.5" hidden="1" customHeight="1" x14ac:dyDescent="0.2">
      <c r="A114" s="39" t="s">
        <v>161</v>
      </c>
      <c r="B114" s="97" t="s">
        <v>171</v>
      </c>
      <c r="C114" s="40" t="e">
        <f>C115+C119</f>
        <v>#REF!</v>
      </c>
      <c r="D114" s="40" t="e">
        <f>D115+D119</f>
        <v>#REF!</v>
      </c>
      <c r="E114" s="40" t="e">
        <f>E115+E119</f>
        <v>#REF!</v>
      </c>
      <c r="F114" s="40" t="e">
        <f>F115+F119</f>
        <v>#REF!</v>
      </c>
    </row>
    <row r="115" spans="1:6" s="52" customFormat="1" ht="12.75" hidden="1" customHeight="1" x14ac:dyDescent="0.2">
      <c r="A115" s="39" t="s">
        <v>161</v>
      </c>
      <c r="B115" s="97" t="s">
        <v>216</v>
      </c>
      <c r="C115" s="40" t="e">
        <f t="shared" si="5"/>
        <v>#REF!</v>
      </c>
      <c r="D115" s="40" t="e">
        <f t="shared" si="5"/>
        <v>#REF!</v>
      </c>
      <c r="E115" s="40" t="e">
        <f t="shared" si="5"/>
        <v>#REF!</v>
      </c>
      <c r="F115" s="40" t="e">
        <f t="shared" si="5"/>
        <v>#REF!</v>
      </c>
    </row>
    <row r="116" spans="1:6" s="52" customFormat="1" ht="51" hidden="1" customHeight="1" x14ac:dyDescent="0.2">
      <c r="A116" s="39">
        <v>1004</v>
      </c>
      <c r="B116" s="97" t="s">
        <v>230</v>
      </c>
      <c r="C116" s="40" t="e">
        <f t="shared" ref="C116:F117" si="6">C117</f>
        <v>#REF!</v>
      </c>
      <c r="D116" s="40" t="e">
        <f t="shared" si="6"/>
        <v>#REF!</v>
      </c>
      <c r="E116" s="40" t="e">
        <f t="shared" si="6"/>
        <v>#REF!</v>
      </c>
      <c r="F116" s="40" t="e">
        <f t="shared" si="6"/>
        <v>#REF!</v>
      </c>
    </row>
    <row r="117" spans="1:6" s="52" customFormat="1" ht="25.5" hidden="1" customHeight="1" x14ac:dyDescent="0.2">
      <c r="A117" s="39" t="s">
        <v>161</v>
      </c>
      <c r="B117" s="97" t="s">
        <v>174</v>
      </c>
      <c r="C117" s="40" t="e">
        <f t="shared" si="6"/>
        <v>#REF!</v>
      </c>
      <c r="D117" s="40" t="e">
        <f t="shared" si="6"/>
        <v>#REF!</v>
      </c>
      <c r="E117" s="40" t="e">
        <f t="shared" si="6"/>
        <v>#REF!</v>
      </c>
      <c r="F117" s="40" t="e">
        <f t="shared" si="6"/>
        <v>#REF!</v>
      </c>
    </row>
    <row r="118" spans="1:6" s="52" customFormat="1" ht="12.75" hidden="1" customHeight="1" x14ac:dyDescent="0.2">
      <c r="A118" s="39" t="s">
        <v>161</v>
      </c>
      <c r="B118" s="97" t="s">
        <v>175</v>
      </c>
      <c r="C118" s="40" t="e">
        <f>'3'!#REF!</f>
        <v>#REF!</v>
      </c>
      <c r="D118" s="40" t="e">
        <f>'3'!#REF!</f>
        <v>#REF!</v>
      </c>
      <c r="E118" s="40" t="e">
        <f>'3'!#REF!</f>
        <v>#REF!</v>
      </c>
      <c r="F118" s="40" t="e">
        <f>'3'!#REF!</f>
        <v>#REF!</v>
      </c>
    </row>
    <row r="119" spans="1:6" s="52" customFormat="1" ht="54" hidden="1" customHeight="1" x14ac:dyDescent="0.2">
      <c r="A119" s="39" t="s">
        <v>161</v>
      </c>
      <c r="B119" s="97" t="s">
        <v>165</v>
      </c>
      <c r="C119" s="40" t="e">
        <f t="shared" ref="C119:F121" si="7">C120</f>
        <v>#REF!</v>
      </c>
      <c r="D119" s="40" t="e">
        <f t="shared" si="7"/>
        <v>#REF!</v>
      </c>
      <c r="E119" s="40" t="e">
        <f t="shared" si="7"/>
        <v>#REF!</v>
      </c>
      <c r="F119" s="40" t="e">
        <f t="shared" si="7"/>
        <v>#REF!</v>
      </c>
    </row>
    <row r="120" spans="1:6" s="52" customFormat="1" ht="38.25" hidden="1" customHeight="1" x14ac:dyDescent="0.2">
      <c r="A120" s="39">
        <v>1004</v>
      </c>
      <c r="B120" s="97" t="s">
        <v>124</v>
      </c>
      <c r="C120" s="40" t="e">
        <f t="shared" si="7"/>
        <v>#REF!</v>
      </c>
      <c r="D120" s="40" t="e">
        <f t="shared" si="7"/>
        <v>#REF!</v>
      </c>
      <c r="E120" s="40" t="e">
        <f t="shared" si="7"/>
        <v>#REF!</v>
      </c>
      <c r="F120" s="40" t="e">
        <f t="shared" si="7"/>
        <v>#REF!</v>
      </c>
    </row>
    <row r="121" spans="1:6" s="52" customFormat="1" ht="25.5" hidden="1" customHeight="1" x14ac:dyDescent="0.2">
      <c r="A121" s="39" t="s">
        <v>161</v>
      </c>
      <c r="B121" s="97" t="s">
        <v>174</v>
      </c>
      <c r="C121" s="40" t="e">
        <f t="shared" si="7"/>
        <v>#REF!</v>
      </c>
      <c r="D121" s="40" t="e">
        <f t="shared" si="7"/>
        <v>#REF!</v>
      </c>
      <c r="E121" s="40" t="e">
        <f t="shared" si="7"/>
        <v>#REF!</v>
      </c>
      <c r="F121" s="40" t="e">
        <f t="shared" si="7"/>
        <v>#REF!</v>
      </c>
    </row>
    <row r="122" spans="1:6" s="52" customFormat="1" ht="13.5" hidden="1" customHeight="1" x14ac:dyDescent="0.2">
      <c r="A122" s="39" t="s">
        <v>161</v>
      </c>
      <c r="B122" s="97" t="s">
        <v>175</v>
      </c>
      <c r="C122" s="40" t="e">
        <f>'3'!#REF!</f>
        <v>#REF!</v>
      </c>
      <c r="D122" s="40" t="e">
        <f>'3'!#REF!</f>
        <v>#REF!</v>
      </c>
      <c r="E122" s="40" t="e">
        <f>'3'!#REF!</f>
        <v>#REF!</v>
      </c>
      <c r="F122" s="40" t="e">
        <f>'3'!#REF!</f>
        <v>#REF!</v>
      </c>
    </row>
    <row r="123" spans="1:6" s="52" customFormat="1" x14ac:dyDescent="0.2">
      <c r="A123" s="51">
        <f>'3'!C201</f>
        <v>1006</v>
      </c>
      <c r="B123" s="97" t="s">
        <v>235</v>
      </c>
      <c r="C123" s="40">
        <f>'3'!F201</f>
        <v>1145.8820000000001</v>
      </c>
      <c r="D123" s="40">
        <f>'3'!G201</f>
        <v>915.33</v>
      </c>
      <c r="E123" s="40">
        <f>'3'!H201</f>
        <v>0</v>
      </c>
      <c r="F123" s="40">
        <f>'3'!I201</f>
        <v>0</v>
      </c>
    </row>
    <row r="124" spans="1:6" ht="38.25" hidden="1" customHeight="1" x14ac:dyDescent="0.2">
      <c r="A124" s="51">
        <v>1006</v>
      </c>
      <c r="B124" s="97" t="s">
        <v>234</v>
      </c>
      <c r="C124" s="40">
        <f t="shared" ref="C124:F126" si="8">C125</f>
        <v>0</v>
      </c>
      <c r="D124" s="40">
        <f t="shared" si="8"/>
        <v>0</v>
      </c>
      <c r="E124" s="40">
        <f t="shared" si="8"/>
        <v>0</v>
      </c>
      <c r="F124" s="40">
        <f t="shared" si="8"/>
        <v>0</v>
      </c>
    </row>
    <row r="125" spans="1:6" ht="25.5" hidden="1" customHeight="1" x14ac:dyDescent="0.2">
      <c r="A125" s="51">
        <v>1006</v>
      </c>
      <c r="B125" s="50" t="s">
        <v>233</v>
      </c>
      <c r="C125" s="40">
        <f t="shared" si="8"/>
        <v>0</v>
      </c>
      <c r="D125" s="40">
        <f t="shared" si="8"/>
        <v>0</v>
      </c>
      <c r="E125" s="40">
        <f t="shared" si="8"/>
        <v>0</v>
      </c>
      <c r="F125" s="40">
        <f t="shared" si="8"/>
        <v>0</v>
      </c>
    </row>
    <row r="126" spans="1:6" ht="25.5" hidden="1" customHeight="1" x14ac:dyDescent="0.2">
      <c r="A126" s="51">
        <v>1006</v>
      </c>
      <c r="B126" s="97" t="str">
        <f>'3'!B207</f>
        <v>Предоставление субсидий бюджетным, автономным учреждениям и иным некоммерческим организациям</v>
      </c>
      <c r="C126" s="40">
        <f t="shared" si="8"/>
        <v>0</v>
      </c>
      <c r="D126" s="40">
        <f t="shared" si="8"/>
        <v>0</v>
      </c>
      <c r="E126" s="40">
        <f t="shared" si="8"/>
        <v>0</v>
      </c>
      <c r="F126" s="40">
        <f t="shared" si="8"/>
        <v>0</v>
      </c>
    </row>
    <row r="127" spans="1:6" ht="12.75" hidden="1" customHeight="1" x14ac:dyDescent="0.2">
      <c r="A127" s="51">
        <f>'3'!C208</f>
        <v>1006</v>
      </c>
      <c r="B127" s="97" t="str">
        <f>'3'!B208</f>
        <v>Субсидии автономным учреждениям</v>
      </c>
      <c r="C127" s="40">
        <f>'3'!F208</f>
        <v>0</v>
      </c>
      <c r="D127" s="40">
        <f>'3'!G208</f>
        <v>0</v>
      </c>
      <c r="E127" s="40">
        <f>'3'!H208</f>
        <v>0</v>
      </c>
      <c r="F127" s="40">
        <f>'3'!I208</f>
        <v>0</v>
      </c>
    </row>
    <row r="128" spans="1:6" ht="63.75" hidden="1" customHeight="1" x14ac:dyDescent="0.2">
      <c r="A128" s="51">
        <v>1006</v>
      </c>
      <c r="B128" s="97" t="s">
        <v>107</v>
      </c>
      <c r="C128" s="40">
        <f>C129</f>
        <v>0</v>
      </c>
      <c r="D128" s="40"/>
      <c r="E128" s="40">
        <f>E129</f>
        <v>0</v>
      </c>
      <c r="F128" s="40"/>
    </row>
    <row r="129" spans="1:6" ht="25.5" hidden="1" customHeight="1" x14ac:dyDescent="0.2">
      <c r="A129" s="51">
        <v>1006</v>
      </c>
      <c r="B129" s="97" t="s">
        <v>238</v>
      </c>
      <c r="C129" s="40">
        <f>C130</f>
        <v>0</v>
      </c>
      <c r="D129" s="40"/>
      <c r="E129" s="40">
        <f>E130</f>
        <v>0</v>
      </c>
      <c r="F129" s="40"/>
    </row>
    <row r="130" spans="1:6" ht="25.5" hidden="1" customHeight="1" x14ac:dyDescent="0.2">
      <c r="A130" s="51">
        <v>1006</v>
      </c>
      <c r="B130" s="97" t="s">
        <v>101</v>
      </c>
      <c r="C130" s="40">
        <f>C131</f>
        <v>0</v>
      </c>
      <c r="D130" s="40"/>
      <c r="E130" s="40">
        <f>E131</f>
        <v>0</v>
      </c>
      <c r="F130" s="40"/>
    </row>
    <row r="131" spans="1:6" ht="12.75" hidden="1" customHeight="1" x14ac:dyDescent="0.2">
      <c r="A131" s="51">
        <v>1006</v>
      </c>
      <c r="B131" s="97" t="s">
        <v>102</v>
      </c>
      <c r="C131" s="40">
        <f>'3'!F212</f>
        <v>0</v>
      </c>
      <c r="D131" s="40"/>
      <c r="E131" s="40">
        <f>'3'!H212</f>
        <v>0</v>
      </c>
      <c r="F131" s="40"/>
    </row>
    <row r="132" spans="1:6" x14ac:dyDescent="0.2">
      <c r="A132" s="35" t="s">
        <v>40</v>
      </c>
      <c r="B132" s="96" t="s">
        <v>128</v>
      </c>
      <c r="C132" s="38">
        <f>C133</f>
        <v>3562.0840000000003</v>
      </c>
      <c r="D132" s="38">
        <f>D133</f>
        <v>0</v>
      </c>
      <c r="E132" s="38">
        <f>E133</f>
        <v>1540.9850000000001</v>
      </c>
      <c r="F132" s="38">
        <f>F133</f>
        <v>0</v>
      </c>
    </row>
    <row r="133" spans="1:6" s="52" customFormat="1" x14ac:dyDescent="0.2">
      <c r="A133" s="39">
        <v>1101</v>
      </c>
      <c r="B133" s="97" t="s">
        <v>129</v>
      </c>
      <c r="C133" s="40">
        <f>'3'!F213</f>
        <v>3562.0840000000003</v>
      </c>
      <c r="D133" s="40">
        <f>'3'!G213</f>
        <v>0</v>
      </c>
      <c r="E133" s="40">
        <f>'3'!H213</f>
        <v>1540.9850000000001</v>
      </c>
      <c r="F133" s="40">
        <f>'3'!I213</f>
        <v>0</v>
      </c>
    </row>
    <row r="134" spans="1:6" ht="56.25" hidden="1" customHeight="1" x14ac:dyDescent="0.2">
      <c r="A134" s="39">
        <v>1101</v>
      </c>
      <c r="B134" s="97" t="s">
        <v>178</v>
      </c>
      <c r="C134" s="40">
        <f t="shared" ref="C134:F137" si="9">C135</f>
        <v>307.86200000000002</v>
      </c>
      <c r="D134" s="40">
        <f t="shared" si="9"/>
        <v>0</v>
      </c>
      <c r="E134" s="40">
        <f t="shared" si="9"/>
        <v>307.86200000000002</v>
      </c>
      <c r="F134" s="40">
        <f t="shared" si="9"/>
        <v>0</v>
      </c>
    </row>
    <row r="135" spans="1:6" ht="38.25" hidden="1" customHeight="1" x14ac:dyDescent="0.2">
      <c r="A135" s="39">
        <v>1101</v>
      </c>
      <c r="B135" s="97" t="s">
        <v>113</v>
      </c>
      <c r="C135" s="40">
        <f t="shared" ref="C135:F136" si="10">C136</f>
        <v>307.86200000000002</v>
      </c>
      <c r="D135" s="40">
        <f t="shared" si="10"/>
        <v>0</v>
      </c>
      <c r="E135" s="40">
        <f t="shared" si="10"/>
        <v>307.86200000000002</v>
      </c>
      <c r="F135" s="40">
        <f t="shared" si="10"/>
        <v>0</v>
      </c>
    </row>
    <row r="136" spans="1:6" ht="38.25" hidden="1" customHeight="1" x14ac:dyDescent="0.2">
      <c r="A136" s="39">
        <v>1101</v>
      </c>
      <c r="B136" s="97" t="s">
        <v>114</v>
      </c>
      <c r="C136" s="40">
        <f t="shared" si="10"/>
        <v>307.86200000000002</v>
      </c>
      <c r="D136" s="40">
        <f t="shared" si="10"/>
        <v>0</v>
      </c>
      <c r="E136" s="40">
        <f t="shared" si="10"/>
        <v>307.86200000000002</v>
      </c>
      <c r="F136" s="40">
        <f t="shared" si="10"/>
        <v>0</v>
      </c>
    </row>
    <row r="137" spans="1:6" ht="25.5" hidden="1" customHeight="1" x14ac:dyDescent="0.2">
      <c r="A137" s="39">
        <v>1101</v>
      </c>
      <c r="B137" s="97" t="s">
        <v>101</v>
      </c>
      <c r="C137" s="40">
        <f t="shared" si="9"/>
        <v>307.86200000000002</v>
      </c>
      <c r="D137" s="40">
        <f t="shared" si="9"/>
        <v>0</v>
      </c>
      <c r="E137" s="40">
        <f t="shared" si="9"/>
        <v>307.86200000000002</v>
      </c>
      <c r="F137" s="40">
        <f t="shared" si="9"/>
        <v>0</v>
      </c>
    </row>
    <row r="138" spans="1:6" ht="15" hidden="1" customHeight="1" x14ac:dyDescent="0.2">
      <c r="A138" s="39">
        <v>1101</v>
      </c>
      <c r="B138" s="97" t="s">
        <v>102</v>
      </c>
      <c r="C138" s="40">
        <f>'3'!F226</f>
        <v>307.86200000000002</v>
      </c>
      <c r="D138" s="40">
        <f>'3'!G226</f>
        <v>0</v>
      </c>
      <c r="E138" s="40">
        <f>'3'!H226</f>
        <v>307.86200000000002</v>
      </c>
      <c r="F138" s="40">
        <f>'3'!I226</f>
        <v>0</v>
      </c>
    </row>
    <row r="139" spans="1:6" ht="1.1499999999999999" hidden="1" customHeight="1" x14ac:dyDescent="0.2">
      <c r="A139" s="39">
        <v>1101</v>
      </c>
      <c r="B139" s="97" t="s">
        <v>191</v>
      </c>
      <c r="C139" s="40">
        <f>C140+C144</f>
        <v>0</v>
      </c>
      <c r="D139" s="40">
        <f>D140+D144</f>
        <v>0</v>
      </c>
      <c r="E139" s="40">
        <f>E140+E144</f>
        <v>0</v>
      </c>
      <c r="F139" s="40">
        <f>F140+F144</f>
        <v>0</v>
      </c>
    </row>
    <row r="140" spans="1:6" ht="63.75" hidden="1" customHeight="1" x14ac:dyDescent="0.2">
      <c r="A140" s="39">
        <v>1101</v>
      </c>
      <c r="B140" s="97" t="s">
        <v>107</v>
      </c>
      <c r="C140" s="40">
        <f>C141</f>
        <v>0</v>
      </c>
      <c r="D140" s="40"/>
      <c r="E140" s="40">
        <f>E141</f>
        <v>0</v>
      </c>
      <c r="F140" s="40"/>
    </row>
    <row r="141" spans="1:6" ht="38.25" hidden="1" customHeight="1" x14ac:dyDescent="0.2">
      <c r="A141" s="39">
        <v>1101</v>
      </c>
      <c r="B141" s="97" t="s">
        <v>209</v>
      </c>
      <c r="C141" s="40">
        <f>C142</f>
        <v>0</v>
      </c>
      <c r="D141" s="40"/>
      <c r="E141" s="40">
        <f>E142</f>
        <v>0</v>
      </c>
      <c r="F141" s="40"/>
    </row>
    <row r="142" spans="1:6" ht="12.75" hidden="1" customHeight="1" x14ac:dyDescent="0.2">
      <c r="A142" s="39">
        <v>1101</v>
      </c>
      <c r="B142" s="97" t="s">
        <v>125</v>
      </c>
      <c r="C142" s="40">
        <f>C143</f>
        <v>0</v>
      </c>
      <c r="D142" s="40"/>
      <c r="E142" s="40">
        <f>E143</f>
        <v>0</v>
      </c>
      <c r="F142" s="40"/>
    </row>
    <row r="143" spans="1:6" ht="12.75" hidden="1" customHeight="1" x14ac:dyDescent="0.2">
      <c r="A143" s="39">
        <v>1101</v>
      </c>
      <c r="B143" s="97" t="s">
        <v>126</v>
      </c>
      <c r="C143" s="40">
        <f>'3'!F496</f>
        <v>0</v>
      </c>
      <c r="D143" s="40"/>
      <c r="E143" s="40">
        <f>'3'!H496</f>
        <v>0</v>
      </c>
      <c r="F143" s="40"/>
    </row>
    <row r="144" spans="1:6" ht="25.5" hidden="1" customHeight="1" x14ac:dyDescent="0.2">
      <c r="A144" s="39">
        <v>1101</v>
      </c>
      <c r="B144" s="97" t="s">
        <v>211</v>
      </c>
      <c r="C144" s="40">
        <f t="shared" ref="C144:F145" si="11">C145</f>
        <v>0</v>
      </c>
      <c r="D144" s="40">
        <f t="shared" si="11"/>
        <v>0</v>
      </c>
      <c r="E144" s="40">
        <f t="shared" si="11"/>
        <v>0</v>
      </c>
      <c r="F144" s="40">
        <f t="shared" si="11"/>
        <v>0</v>
      </c>
    </row>
    <row r="145" spans="1:6" ht="12.75" hidden="1" customHeight="1" x14ac:dyDescent="0.2">
      <c r="A145" s="39">
        <v>1101</v>
      </c>
      <c r="B145" s="97" t="s">
        <v>125</v>
      </c>
      <c r="C145" s="40">
        <f t="shared" si="11"/>
        <v>0</v>
      </c>
      <c r="D145" s="40">
        <f t="shared" si="11"/>
        <v>0</v>
      </c>
      <c r="E145" s="40">
        <f t="shared" si="11"/>
        <v>0</v>
      </c>
      <c r="F145" s="40">
        <f t="shared" si="11"/>
        <v>0</v>
      </c>
    </row>
    <row r="146" spans="1:6" ht="12.75" hidden="1" customHeight="1" x14ac:dyDescent="0.2">
      <c r="A146" s="39">
        <v>1101</v>
      </c>
      <c r="B146" s="97" t="s">
        <v>126</v>
      </c>
      <c r="C146" s="40">
        <f>'3'!F499</f>
        <v>0</v>
      </c>
      <c r="D146" s="40">
        <f>'3'!G499</f>
        <v>0</v>
      </c>
      <c r="E146" s="40">
        <f>'3'!H499</f>
        <v>0</v>
      </c>
      <c r="F146" s="40">
        <f>'3'!I499</f>
        <v>0</v>
      </c>
    </row>
    <row r="147" spans="1:6" x14ac:dyDescent="0.2">
      <c r="A147" s="35">
        <v>1200</v>
      </c>
      <c r="B147" s="96" t="s">
        <v>153</v>
      </c>
      <c r="C147" s="38">
        <f>C148</f>
        <v>2565.0160000000001</v>
      </c>
      <c r="D147" s="38">
        <v>0</v>
      </c>
      <c r="E147" s="38">
        <f>E148</f>
        <v>1273.3689999999999</v>
      </c>
      <c r="F147" s="38">
        <v>0</v>
      </c>
    </row>
    <row r="148" spans="1:6" s="52" customFormat="1" x14ac:dyDescent="0.2">
      <c r="A148" s="39">
        <v>1202</v>
      </c>
      <c r="B148" s="97" t="s">
        <v>154</v>
      </c>
      <c r="C148" s="40">
        <f>'3'!F500</f>
        <v>2565.0160000000001</v>
      </c>
      <c r="D148" s="40">
        <f>'3'!G500</f>
        <v>0</v>
      </c>
      <c r="E148" s="40">
        <f>'3'!H500</f>
        <v>1273.3689999999999</v>
      </c>
      <c r="F148" s="40">
        <f>'3'!I500</f>
        <v>0</v>
      </c>
    </row>
    <row r="149" spans="1:6" x14ac:dyDescent="0.2">
      <c r="A149" s="35" t="s">
        <v>16</v>
      </c>
      <c r="B149" s="96" t="s">
        <v>263</v>
      </c>
      <c r="C149" s="38">
        <f>C150</f>
        <v>2100</v>
      </c>
      <c r="D149" s="38">
        <v>0</v>
      </c>
      <c r="E149" s="38">
        <f>E150</f>
        <v>1012.116</v>
      </c>
      <c r="F149" s="38">
        <v>0</v>
      </c>
    </row>
    <row r="150" spans="1:6" s="52" customFormat="1" x14ac:dyDescent="0.2">
      <c r="A150" s="39">
        <v>1301</v>
      </c>
      <c r="B150" s="97" t="s">
        <v>257</v>
      </c>
      <c r="C150" s="40">
        <f>'3'!F45</f>
        <v>2100</v>
      </c>
      <c r="D150" s="40">
        <v>0</v>
      </c>
      <c r="E150" s="40">
        <f>'3'!H45</f>
        <v>1012.116</v>
      </c>
      <c r="F150" s="40">
        <v>0</v>
      </c>
    </row>
    <row r="151" spans="1:6" ht="25.5" x14ac:dyDescent="0.2">
      <c r="A151" s="35" t="s">
        <v>18</v>
      </c>
      <c r="B151" s="96" t="s">
        <v>264</v>
      </c>
      <c r="C151" s="38">
        <f>C152+C153</f>
        <v>46141.421000000002</v>
      </c>
      <c r="D151" s="38">
        <f>D152+D153</f>
        <v>375</v>
      </c>
      <c r="E151" s="38">
        <f>E152+E153</f>
        <v>26546.218000000001</v>
      </c>
      <c r="F151" s="38">
        <f>F152+F153</f>
        <v>375</v>
      </c>
    </row>
    <row r="152" spans="1:6" s="52" customFormat="1" ht="25.5" x14ac:dyDescent="0.2">
      <c r="A152" s="39">
        <v>1401</v>
      </c>
      <c r="B152" s="97" t="s">
        <v>90</v>
      </c>
      <c r="C152" s="40">
        <f>'3'!F52</f>
        <v>24900</v>
      </c>
      <c r="D152" s="40">
        <f>'3'!G52</f>
        <v>375</v>
      </c>
      <c r="E152" s="40">
        <f>'3'!H52</f>
        <v>22687.021000000001</v>
      </c>
      <c r="F152" s="40">
        <f>'3'!I52</f>
        <v>375</v>
      </c>
    </row>
    <row r="153" spans="1:6" s="52" customFormat="1" x14ac:dyDescent="0.2">
      <c r="A153" s="39">
        <v>1403</v>
      </c>
      <c r="B153" s="97" t="s">
        <v>256</v>
      </c>
      <c r="C153" s="40">
        <f>'3'!F58</f>
        <v>21241.420999999998</v>
      </c>
      <c r="D153" s="40">
        <f>'3'!G58</f>
        <v>0</v>
      </c>
      <c r="E153" s="40">
        <f>'3'!H58</f>
        <v>3859.1970000000001</v>
      </c>
      <c r="F153" s="40">
        <f>'3'!I58</f>
        <v>0</v>
      </c>
    </row>
    <row r="154" spans="1:6" ht="12.75" customHeight="1" x14ac:dyDescent="0.2">
      <c r="A154" s="180" t="s">
        <v>8</v>
      </c>
      <c r="B154" s="181"/>
      <c r="C154" s="38">
        <f>C14+C35+C40+C63+C76+C78+C90+C92+C132+C147+C149+C151</f>
        <v>480405.94400000002</v>
      </c>
      <c r="D154" s="38">
        <f>D14+D35+D40+D63+D76+D78+D90+D92+D132+D147+D149+D151</f>
        <v>182854.37699999998</v>
      </c>
      <c r="E154" s="38">
        <f>E14+E35+E40+E63+E76+E78+E90+E92+E132+E147+E149+E151</f>
        <v>144736.927</v>
      </c>
      <c r="F154" s="38">
        <f>F14+F35+F40+F63+F76+F78+F90+F92+F132+F147+F149+F151</f>
        <v>35698.33</v>
      </c>
    </row>
    <row r="155" spans="1:6" hidden="1" x14ac:dyDescent="0.2">
      <c r="A155" s="39">
        <v>0</v>
      </c>
      <c r="B155" s="97" t="s">
        <v>157</v>
      </c>
      <c r="C155" s="40">
        <v>0</v>
      </c>
      <c r="D155" s="40">
        <v>0</v>
      </c>
      <c r="E155" s="5"/>
    </row>
    <row r="156" spans="1:6" hidden="1" x14ac:dyDescent="0.2">
      <c r="A156" s="39">
        <v>0</v>
      </c>
      <c r="B156" s="97" t="s">
        <v>157</v>
      </c>
      <c r="C156" s="40">
        <v>0</v>
      </c>
      <c r="D156" s="40">
        <v>0</v>
      </c>
      <c r="E156" s="5"/>
    </row>
    <row r="157" spans="1:6" hidden="1" x14ac:dyDescent="0.2">
      <c r="A157" s="39">
        <v>0</v>
      </c>
      <c r="B157" s="97" t="s">
        <v>157</v>
      </c>
      <c r="C157" s="40">
        <v>0</v>
      </c>
      <c r="D157" s="40">
        <v>0</v>
      </c>
      <c r="E157" s="5"/>
    </row>
    <row r="158" spans="1:6" hidden="1" x14ac:dyDescent="0.2">
      <c r="A158" s="39">
        <v>0</v>
      </c>
      <c r="B158" s="97" t="s">
        <v>157</v>
      </c>
      <c r="C158" s="40">
        <v>0</v>
      </c>
      <c r="D158" s="40">
        <v>0</v>
      </c>
      <c r="E158" s="5"/>
    </row>
    <row r="159" spans="1:6" hidden="1" x14ac:dyDescent="0.2">
      <c r="A159" s="39">
        <v>0</v>
      </c>
      <c r="B159" s="97" t="s">
        <v>157</v>
      </c>
      <c r="C159" s="40">
        <v>0</v>
      </c>
      <c r="D159" s="40">
        <v>0</v>
      </c>
      <c r="E159" s="5"/>
    </row>
    <row r="160" spans="1:6" hidden="1" x14ac:dyDescent="0.2">
      <c r="A160" s="39">
        <v>0</v>
      </c>
      <c r="B160" s="97" t="s">
        <v>157</v>
      </c>
      <c r="C160" s="40">
        <v>0</v>
      </c>
      <c r="D160" s="40">
        <v>0</v>
      </c>
      <c r="E160" s="5"/>
    </row>
    <row r="161" spans="1:11" hidden="1" x14ac:dyDescent="0.2">
      <c r="A161" s="39">
        <v>0</v>
      </c>
      <c r="B161" s="97" t="s">
        <v>157</v>
      </c>
      <c r="C161" s="40">
        <v>0</v>
      </c>
      <c r="D161" s="40">
        <v>0</v>
      </c>
      <c r="E161" s="5"/>
    </row>
    <row r="162" spans="1:11" hidden="1" x14ac:dyDescent="0.2">
      <c r="A162" s="39">
        <v>0</v>
      </c>
      <c r="B162" s="97" t="s">
        <v>157</v>
      </c>
      <c r="C162" s="40">
        <v>0</v>
      </c>
      <c r="D162" s="40">
        <v>0</v>
      </c>
      <c r="E162" s="5"/>
    </row>
    <row r="163" spans="1:11" hidden="1" x14ac:dyDescent="0.2">
      <c r="A163" s="39">
        <v>0</v>
      </c>
      <c r="B163" s="97" t="s">
        <v>157</v>
      </c>
      <c r="C163" s="40">
        <v>0</v>
      </c>
      <c r="D163" s="40">
        <v>0</v>
      </c>
      <c r="E163" s="5"/>
    </row>
    <row r="164" spans="1:11" hidden="1" x14ac:dyDescent="0.2">
      <c r="A164" s="39">
        <v>0</v>
      </c>
      <c r="B164" s="97" t="s">
        <v>157</v>
      </c>
      <c r="C164" s="40">
        <v>0</v>
      </c>
      <c r="D164" s="40">
        <v>0</v>
      </c>
      <c r="E164" s="5"/>
    </row>
    <row r="165" spans="1:11" hidden="1" x14ac:dyDescent="0.2">
      <c r="A165" s="39">
        <v>0</v>
      </c>
      <c r="B165" s="97" t="s">
        <v>157</v>
      </c>
      <c r="C165" s="40">
        <v>0</v>
      </c>
      <c r="D165" s="40">
        <v>0</v>
      </c>
      <c r="E165" s="5"/>
    </row>
    <row r="166" spans="1:11" x14ac:dyDescent="0.2">
      <c r="C166" s="74"/>
    </row>
    <row r="168" spans="1:11" s="13" customFormat="1" ht="71.650000000000006" customHeight="1" x14ac:dyDescent="0.2">
      <c r="A168" s="41"/>
      <c r="B168" s="101"/>
      <c r="C168" s="42"/>
      <c r="D168" s="43"/>
      <c r="G168" s="6"/>
      <c r="K168" s="6"/>
    </row>
    <row r="169" spans="1:11" s="13" customFormat="1" x14ac:dyDescent="0.2">
      <c r="A169" s="41"/>
      <c r="B169" s="101"/>
      <c r="C169" s="42"/>
      <c r="D169" s="43"/>
      <c r="G169" s="6"/>
      <c r="K169" s="6"/>
    </row>
    <row r="170" spans="1:11" s="13" customFormat="1" x14ac:dyDescent="0.2">
      <c r="A170" s="41"/>
      <c r="B170" s="101"/>
      <c r="C170" s="42"/>
      <c r="D170" s="43"/>
      <c r="G170" s="6"/>
    </row>
    <row r="171" spans="1:11" s="13" customFormat="1" x14ac:dyDescent="0.2">
      <c r="A171" s="41"/>
      <c r="B171" s="101"/>
      <c r="C171" s="42"/>
      <c r="D171" s="43"/>
      <c r="G171" s="6"/>
    </row>
    <row r="172" spans="1:11" s="13" customFormat="1" x14ac:dyDescent="0.2">
      <c r="A172" s="41"/>
      <c r="B172" s="101"/>
      <c r="C172" s="42"/>
      <c r="D172" s="43"/>
    </row>
    <row r="173" spans="1:11" x14ac:dyDescent="0.2">
      <c r="B173" s="102"/>
      <c r="G173" s="13"/>
      <c r="K173" s="13"/>
    </row>
    <row r="174" spans="1:11" x14ac:dyDescent="0.2">
      <c r="B174" s="102"/>
      <c r="G174" s="13"/>
      <c r="K174" s="13"/>
    </row>
    <row r="175" spans="1:11" x14ac:dyDescent="0.2">
      <c r="B175" s="102"/>
      <c r="G175" s="13"/>
    </row>
    <row r="176" spans="1:11" x14ac:dyDescent="0.2">
      <c r="G176" s="13"/>
    </row>
  </sheetData>
  <sheetProtection selectLockedCells="1" selectUnlockedCells="1"/>
  <mergeCells count="10">
    <mergeCell ref="A154:B154"/>
    <mergeCell ref="A8:D8"/>
    <mergeCell ref="A10:A12"/>
    <mergeCell ref="B10:B12"/>
    <mergeCell ref="C10:D11"/>
    <mergeCell ref="A1:F1"/>
    <mergeCell ref="A2:F2"/>
    <mergeCell ref="A3:F3"/>
    <mergeCell ref="A5:F5"/>
    <mergeCell ref="E10:F11"/>
  </mergeCells>
  <pageMargins left="0.78740157480314965" right="0.39370078740157483" top="0.59055118110236227" bottom="0.59055118110236227" header="0" footer="0"/>
  <pageSetup paperSize="9" scale="88" firstPageNumber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1</xdr:row>
                <xdr:rowOff>0</xdr:rowOff>
              </from>
              <to>
                <xdr:col>28</xdr:col>
                <xdr:colOff>590550</xdr:colOff>
                <xdr:row>2</xdr:row>
                <xdr:rowOff>19050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H235"/>
  <sheetViews>
    <sheetView view="pageBreakPreview" zoomScaleSheetLayoutView="100" workbookViewId="0">
      <selection activeCell="J19" sqref="J19"/>
    </sheetView>
  </sheetViews>
  <sheetFormatPr defaultColWidth="9.140625" defaultRowHeight="12.75" x14ac:dyDescent="0.2"/>
  <cols>
    <col min="1" max="1" width="63.85546875" style="26" customWidth="1"/>
    <col min="2" max="2" width="11.85546875" style="26" customWidth="1"/>
    <col min="3" max="3" width="6.42578125" style="26" customWidth="1"/>
    <col min="4" max="4" width="12.28515625" style="91" customWidth="1"/>
    <col min="5" max="5" width="14.7109375" style="27" customWidth="1"/>
    <col min="6" max="6" width="15" style="7" customWidth="1"/>
    <col min="7" max="7" width="13.42578125" style="7" customWidth="1"/>
    <col min="8" max="16384" width="9.140625" style="7"/>
  </cols>
  <sheetData>
    <row r="1" spans="1:7" s="8" customFormat="1" ht="14.25" x14ac:dyDescent="0.2">
      <c r="A1" s="185" t="s">
        <v>296</v>
      </c>
      <c r="B1" s="185"/>
      <c r="C1" s="185"/>
      <c r="D1" s="185"/>
      <c r="E1" s="185"/>
      <c r="F1" s="185"/>
      <c r="G1" s="185"/>
    </row>
    <row r="2" spans="1:7" s="1" customFormat="1" ht="14.25" x14ac:dyDescent="0.2">
      <c r="A2" s="185" t="s">
        <v>297</v>
      </c>
      <c r="B2" s="185"/>
      <c r="C2" s="185"/>
      <c r="D2" s="185"/>
      <c r="E2" s="185"/>
      <c r="F2" s="185"/>
      <c r="G2" s="185"/>
    </row>
    <row r="3" spans="1:7" s="1" customFormat="1" ht="14.25" x14ac:dyDescent="0.2">
      <c r="A3" s="185" t="s">
        <v>160</v>
      </c>
      <c r="B3" s="185"/>
      <c r="C3" s="185"/>
      <c r="D3" s="185"/>
      <c r="E3" s="185"/>
      <c r="F3" s="185"/>
      <c r="G3" s="185"/>
    </row>
    <row r="4" spans="1:7" s="1" customFormat="1" ht="13.5" customHeight="1" x14ac:dyDescent="0.2">
      <c r="A4" s="186"/>
      <c r="B4" s="186"/>
      <c r="C4" s="186"/>
      <c r="D4" s="186"/>
      <c r="E4" s="186"/>
      <c r="F4" s="186"/>
      <c r="G4" s="186"/>
    </row>
    <row r="5" spans="1:7" s="1" customFormat="1" ht="14.25" hidden="1" x14ac:dyDescent="0.2">
      <c r="A5" s="187"/>
      <c r="B5" s="187"/>
      <c r="C5" s="187"/>
      <c r="D5" s="187"/>
      <c r="E5" s="187"/>
      <c r="F5" s="187"/>
      <c r="G5" s="187"/>
    </row>
    <row r="6" spans="1:7" s="1" customFormat="1" ht="8.65" customHeight="1" x14ac:dyDescent="0.2">
      <c r="A6" s="73"/>
      <c r="B6" s="73"/>
      <c r="C6" s="73"/>
      <c r="D6" s="75"/>
      <c r="E6" s="73"/>
      <c r="F6" s="3"/>
      <c r="G6" s="2"/>
    </row>
    <row r="7" spans="1:7" s="8" customFormat="1" ht="28.15" customHeight="1" x14ac:dyDescent="0.2">
      <c r="A7" s="192" t="s">
        <v>292</v>
      </c>
      <c r="B7" s="192"/>
      <c r="C7" s="192"/>
      <c r="D7" s="192"/>
      <c r="E7" s="192"/>
      <c r="F7" s="192"/>
      <c r="G7" s="192"/>
    </row>
    <row r="8" spans="1:7" s="8" customFormat="1" ht="15" x14ac:dyDescent="0.25">
      <c r="A8" s="22"/>
      <c r="B8" s="22"/>
      <c r="C8" s="22"/>
      <c r="D8" s="76"/>
      <c r="E8" s="21"/>
      <c r="G8" s="148" t="s">
        <v>295</v>
      </c>
    </row>
    <row r="9" spans="1:7" s="8" customFormat="1" ht="14.25" customHeight="1" x14ac:dyDescent="0.2">
      <c r="A9" s="170" t="s">
        <v>10</v>
      </c>
      <c r="B9" s="190" t="s">
        <v>3</v>
      </c>
      <c r="C9" s="190" t="s">
        <v>4</v>
      </c>
      <c r="D9" s="188" t="s">
        <v>293</v>
      </c>
      <c r="E9" s="189"/>
      <c r="F9" s="188" t="s">
        <v>294</v>
      </c>
      <c r="G9" s="189"/>
    </row>
    <row r="10" spans="1:7" s="8" customFormat="1" ht="51.75" customHeight="1" x14ac:dyDescent="0.2">
      <c r="A10" s="170"/>
      <c r="B10" s="191"/>
      <c r="C10" s="191"/>
      <c r="D10" s="77" t="s">
        <v>5</v>
      </c>
      <c r="E10" s="23" t="s">
        <v>9</v>
      </c>
      <c r="F10" s="77" t="s">
        <v>5</v>
      </c>
      <c r="G10" s="23" t="s">
        <v>9</v>
      </c>
    </row>
    <row r="11" spans="1:7" ht="25.5" x14ac:dyDescent="0.2">
      <c r="A11" s="64" t="s">
        <v>192</v>
      </c>
      <c r="B11" s="64" t="str">
        <f>'3'!D14</f>
        <v>0100000000</v>
      </c>
      <c r="C11" s="64"/>
      <c r="D11" s="78">
        <f>D12+D14+D16+D18+D21</f>
        <v>63655.546999999999</v>
      </c>
      <c r="E11" s="65">
        <f>E12+E14+E16+E18+E21</f>
        <v>375</v>
      </c>
      <c r="F11" s="78">
        <f>F12+F14+F16+F18+F21</f>
        <v>33691.317000000003</v>
      </c>
      <c r="G11" s="65">
        <f>G12+G14+G16+G18+G21</f>
        <v>375</v>
      </c>
    </row>
    <row r="12" spans="1:7" ht="40.5" customHeight="1" x14ac:dyDescent="0.2">
      <c r="A12" s="12" t="s">
        <v>72</v>
      </c>
      <c r="B12" s="12" t="s">
        <v>12</v>
      </c>
      <c r="C12" s="12">
        <v>100</v>
      </c>
      <c r="D12" s="79">
        <f>D13</f>
        <v>13899.449000000001</v>
      </c>
      <c r="E12" s="54">
        <f>E13</f>
        <v>0</v>
      </c>
      <c r="F12" s="79">
        <f>F13</f>
        <v>5225.8530000000001</v>
      </c>
      <c r="G12" s="54">
        <f>G13</f>
        <v>0</v>
      </c>
    </row>
    <row r="13" spans="1:7" x14ac:dyDescent="0.2">
      <c r="A13" s="12" t="s">
        <v>73</v>
      </c>
      <c r="B13" s="12" t="s">
        <v>12</v>
      </c>
      <c r="C13" s="12">
        <v>120</v>
      </c>
      <c r="D13" s="79">
        <f>'3'!F20+'3'!F34</f>
        <v>13899.449000000001</v>
      </c>
      <c r="E13" s="54">
        <f>'3'!G20+'3'!G34</f>
        <v>0</v>
      </c>
      <c r="F13" s="79">
        <f>'3'!H20+'3'!H34</f>
        <v>5225.8530000000001</v>
      </c>
      <c r="G13" s="54">
        <f>'3'!I20+'3'!I34</f>
        <v>0</v>
      </c>
    </row>
    <row r="14" spans="1:7" ht="25.5" x14ac:dyDescent="0.2">
      <c r="A14" s="48" t="s">
        <v>74</v>
      </c>
      <c r="B14" s="12" t="s">
        <v>12</v>
      </c>
      <c r="C14" s="12">
        <v>200</v>
      </c>
      <c r="D14" s="79">
        <f>D15</f>
        <v>752.27800000000002</v>
      </c>
      <c r="E14" s="54">
        <f>E15</f>
        <v>0</v>
      </c>
      <c r="F14" s="79">
        <f>F15</f>
        <v>348.13</v>
      </c>
      <c r="G14" s="54">
        <f>G15</f>
        <v>0</v>
      </c>
    </row>
    <row r="15" spans="1:7" ht="25.5" x14ac:dyDescent="0.2">
      <c r="A15" s="12" t="s">
        <v>75</v>
      </c>
      <c r="B15" s="12" t="s">
        <v>12</v>
      </c>
      <c r="C15" s="12">
        <v>240</v>
      </c>
      <c r="D15" s="79">
        <f>'3'!F22+'3'!F36</f>
        <v>752.27800000000002</v>
      </c>
      <c r="E15" s="54">
        <f>'3'!G22+'3'!G36</f>
        <v>0</v>
      </c>
      <c r="F15" s="79">
        <f>'3'!H22+'3'!H36</f>
        <v>348.13</v>
      </c>
      <c r="G15" s="54">
        <f>'3'!I22+'3'!I36</f>
        <v>0</v>
      </c>
    </row>
    <row r="16" spans="1:7" x14ac:dyDescent="0.2">
      <c r="A16" s="12" t="s">
        <v>76</v>
      </c>
      <c r="B16" s="12" t="s">
        <v>12</v>
      </c>
      <c r="C16" s="12">
        <v>800</v>
      </c>
      <c r="D16" s="79">
        <f>D17</f>
        <v>0</v>
      </c>
      <c r="E16" s="54">
        <f>E17</f>
        <v>0</v>
      </c>
      <c r="F16" s="79">
        <f>F17</f>
        <v>0</v>
      </c>
      <c r="G16" s="54">
        <f>G17</f>
        <v>0</v>
      </c>
    </row>
    <row r="17" spans="1:7" x14ac:dyDescent="0.2">
      <c r="A17" s="12" t="s">
        <v>77</v>
      </c>
      <c r="B17" s="12" t="s">
        <v>12</v>
      </c>
      <c r="C17" s="12">
        <v>850</v>
      </c>
      <c r="D17" s="79">
        <f>'3'!F38</f>
        <v>0</v>
      </c>
      <c r="E17" s="54">
        <f>'3'!G38</f>
        <v>0</v>
      </c>
      <c r="F17" s="79">
        <f>'3'!H38</f>
        <v>0</v>
      </c>
      <c r="G17" s="54">
        <f>'3'!I38</f>
        <v>0</v>
      </c>
    </row>
    <row r="18" spans="1:7" x14ac:dyDescent="0.2">
      <c r="A18" s="12" t="s">
        <v>84</v>
      </c>
      <c r="B18" s="12" t="s">
        <v>12</v>
      </c>
      <c r="C18" s="12">
        <v>500</v>
      </c>
      <c r="D18" s="79">
        <f>D19+D20</f>
        <v>46903.82</v>
      </c>
      <c r="E18" s="54">
        <f>E19+E20</f>
        <v>375</v>
      </c>
      <c r="F18" s="79">
        <f>F19+F20</f>
        <v>27105.218000000001</v>
      </c>
      <c r="G18" s="54">
        <f>G19+G20</f>
        <v>375</v>
      </c>
    </row>
    <row r="19" spans="1:7" x14ac:dyDescent="0.2">
      <c r="A19" s="12" t="s">
        <v>92</v>
      </c>
      <c r="B19" s="12" t="s">
        <v>12</v>
      </c>
      <c r="C19" s="12">
        <v>510</v>
      </c>
      <c r="D19" s="79">
        <f>'3'!F57</f>
        <v>24900</v>
      </c>
      <c r="E19" s="54">
        <f>'3'!G57+'3'!G63</f>
        <v>375</v>
      </c>
      <c r="F19" s="79">
        <f>'3'!H57</f>
        <v>22687.021000000001</v>
      </c>
      <c r="G19" s="54">
        <f>'3'!I57+'3'!I63</f>
        <v>375</v>
      </c>
    </row>
    <row r="20" spans="1:7" x14ac:dyDescent="0.2">
      <c r="A20" s="12" t="s">
        <v>85</v>
      </c>
      <c r="B20" s="12" t="s">
        <v>12</v>
      </c>
      <c r="C20" s="12">
        <v>540</v>
      </c>
      <c r="D20" s="79">
        <f>'3'!F44+'3'!F63</f>
        <v>22003.82</v>
      </c>
      <c r="E20" s="54">
        <f>'3'!G44</f>
        <v>0</v>
      </c>
      <c r="F20" s="79">
        <f>'3'!H44+'3'!H63</f>
        <v>4418.1970000000001</v>
      </c>
      <c r="G20" s="54">
        <f>'3'!I44</f>
        <v>0</v>
      </c>
    </row>
    <row r="21" spans="1:7" x14ac:dyDescent="0.2">
      <c r="A21" s="12" t="s">
        <v>88</v>
      </c>
      <c r="B21" s="12" t="s">
        <v>12</v>
      </c>
      <c r="C21" s="12">
        <v>700</v>
      </c>
      <c r="D21" s="79">
        <f>D22</f>
        <v>2100</v>
      </c>
      <c r="E21" s="54">
        <f>E22</f>
        <v>0</v>
      </c>
      <c r="F21" s="79">
        <f>F22</f>
        <v>1012.116</v>
      </c>
      <c r="G21" s="54">
        <f>G22</f>
        <v>0</v>
      </c>
    </row>
    <row r="22" spans="1:7" x14ac:dyDescent="0.2">
      <c r="A22" s="12" t="s">
        <v>89</v>
      </c>
      <c r="B22" s="12" t="s">
        <v>12</v>
      </c>
      <c r="C22" s="12">
        <v>730</v>
      </c>
      <c r="D22" s="79">
        <f>'3'!F51</f>
        <v>2100</v>
      </c>
      <c r="E22" s="54">
        <f>'3'!G51</f>
        <v>0</v>
      </c>
      <c r="F22" s="79">
        <f>'3'!H51</f>
        <v>1012.116</v>
      </c>
      <c r="G22" s="54">
        <f>'3'!I51</f>
        <v>0</v>
      </c>
    </row>
    <row r="23" spans="1:7" ht="25.5" x14ac:dyDescent="0.2">
      <c r="A23" s="64" t="s">
        <v>229</v>
      </c>
      <c r="B23" s="64" t="str">
        <f>'3'!D66</f>
        <v>0200000000</v>
      </c>
      <c r="C23" s="64"/>
      <c r="D23" s="78">
        <f>D24+D26+D30+D32+D28</f>
        <v>16541.833000000002</v>
      </c>
      <c r="E23" s="78">
        <f>E24+E26+E30+E32+E28</f>
        <v>12901.599</v>
      </c>
      <c r="F23" s="78">
        <f>F24+F26+F30+F32+F28</f>
        <v>13999.261999999999</v>
      </c>
      <c r="G23" s="78">
        <f>G24+G26+G30+G32+G28</f>
        <v>12769.047999999999</v>
      </c>
    </row>
    <row r="24" spans="1:7" ht="39" customHeight="1" x14ac:dyDescent="0.2">
      <c r="A24" s="12" t="s">
        <v>72</v>
      </c>
      <c r="B24" s="12" t="s">
        <v>23</v>
      </c>
      <c r="C24" s="12">
        <v>100</v>
      </c>
      <c r="D24" s="79">
        <f>D25</f>
        <v>1545.181</v>
      </c>
      <c r="E24" s="54">
        <f>E25</f>
        <v>0</v>
      </c>
      <c r="F24" s="79">
        <f>F25</f>
        <v>732.56200000000001</v>
      </c>
      <c r="G24" s="54">
        <f>G25</f>
        <v>0</v>
      </c>
    </row>
    <row r="25" spans="1:7" x14ac:dyDescent="0.2">
      <c r="A25" s="12" t="s">
        <v>73</v>
      </c>
      <c r="B25" s="12" t="s">
        <v>23</v>
      </c>
      <c r="C25" s="12">
        <v>120</v>
      </c>
      <c r="D25" s="79">
        <f>'3'!F72</f>
        <v>1545.181</v>
      </c>
      <c r="E25" s="54">
        <f>'3'!G72</f>
        <v>0</v>
      </c>
      <c r="F25" s="79">
        <f>'3'!H72</f>
        <v>732.56200000000001</v>
      </c>
      <c r="G25" s="54">
        <f>'3'!I72</f>
        <v>0</v>
      </c>
    </row>
    <row r="26" spans="1:7" ht="25.5" x14ac:dyDescent="0.2">
      <c r="A26" s="48" t="s">
        <v>74</v>
      </c>
      <c r="B26" s="12" t="s">
        <v>23</v>
      </c>
      <c r="C26" s="12">
        <v>200</v>
      </c>
      <c r="D26" s="79">
        <f>D27</f>
        <v>1593.0529999999999</v>
      </c>
      <c r="E26" s="54">
        <f>E27</f>
        <v>0</v>
      </c>
      <c r="F26" s="79">
        <f>F27</f>
        <v>381.99700000000001</v>
      </c>
      <c r="G26" s="54">
        <f>G27</f>
        <v>0</v>
      </c>
    </row>
    <row r="27" spans="1:7" ht="25.5" x14ac:dyDescent="0.2">
      <c r="A27" s="12" t="s">
        <v>75</v>
      </c>
      <c r="B27" s="12" t="s">
        <v>23</v>
      </c>
      <c r="C27" s="12">
        <v>240</v>
      </c>
      <c r="D27" s="79">
        <f>'3'!F74+'3'!F161+'3'!F115</f>
        <v>1593.0529999999999</v>
      </c>
      <c r="E27" s="54">
        <f>'3'!G74+'3'!G161+'3'!G115</f>
        <v>0</v>
      </c>
      <c r="F27" s="79">
        <f>'3'!H74+'3'!H161+'3'!H115</f>
        <v>381.99700000000001</v>
      </c>
      <c r="G27" s="54">
        <f>'3'!I74+'3'!I161+'3'!I115</f>
        <v>0</v>
      </c>
    </row>
    <row r="28" spans="1:7" x14ac:dyDescent="0.2">
      <c r="A28" s="12" t="s">
        <v>120</v>
      </c>
      <c r="B28" s="12" t="s">
        <v>23</v>
      </c>
      <c r="C28" s="12">
        <v>300</v>
      </c>
      <c r="D28" s="79">
        <f>D29</f>
        <v>1051.596</v>
      </c>
      <c r="E28" s="79">
        <f>E29</f>
        <v>1051.596</v>
      </c>
      <c r="F28" s="79">
        <f>F29</f>
        <v>1051.596</v>
      </c>
      <c r="G28" s="79">
        <f>G29</f>
        <v>1051.596</v>
      </c>
    </row>
    <row r="29" spans="1:7" ht="25.5" x14ac:dyDescent="0.2">
      <c r="A29" s="12" t="s">
        <v>121</v>
      </c>
      <c r="B29" s="12" t="s">
        <v>23</v>
      </c>
      <c r="C29" s="12">
        <v>320</v>
      </c>
      <c r="D29" s="79">
        <f>'3'!F193</f>
        <v>1051.596</v>
      </c>
      <c r="E29" s="79">
        <f>'3'!G193</f>
        <v>1051.596</v>
      </c>
      <c r="F29" s="79">
        <f>'3'!H193</f>
        <v>1051.596</v>
      </c>
      <c r="G29" s="79">
        <f>'3'!I193</f>
        <v>1051.596</v>
      </c>
    </row>
    <row r="30" spans="1:7" ht="25.5" x14ac:dyDescent="0.2">
      <c r="A30" s="12" t="s">
        <v>125</v>
      </c>
      <c r="B30" s="12" t="s">
        <v>23</v>
      </c>
      <c r="C30" s="12">
        <v>400</v>
      </c>
      <c r="D30" s="79">
        <f>D31</f>
        <v>11850.003000000001</v>
      </c>
      <c r="E30" s="54">
        <f>E31</f>
        <v>11850.003000000001</v>
      </c>
      <c r="F30" s="79">
        <f>F31</f>
        <v>11717.451999999999</v>
      </c>
      <c r="G30" s="54">
        <f>G31</f>
        <v>11717.451999999999</v>
      </c>
    </row>
    <row r="31" spans="1:7" x14ac:dyDescent="0.2">
      <c r="A31" s="12" t="s">
        <v>175</v>
      </c>
      <c r="B31" s="12" t="s">
        <v>23</v>
      </c>
      <c r="C31" s="12">
        <v>410</v>
      </c>
      <c r="D31" s="79">
        <f>'3'!F200</f>
        <v>11850.003000000001</v>
      </c>
      <c r="E31" s="54">
        <f>'3'!G200</f>
        <v>11850.003000000001</v>
      </c>
      <c r="F31" s="79">
        <f>'3'!H200</f>
        <v>11717.451999999999</v>
      </c>
      <c r="G31" s="54">
        <f>'3'!I200</f>
        <v>11717.451999999999</v>
      </c>
    </row>
    <row r="32" spans="1:7" x14ac:dyDescent="0.2">
      <c r="A32" s="12" t="s">
        <v>76</v>
      </c>
      <c r="B32" s="12" t="s">
        <v>23</v>
      </c>
      <c r="C32" s="12">
        <v>800</v>
      </c>
      <c r="D32" s="79">
        <f>D33</f>
        <v>502</v>
      </c>
      <c r="E32" s="54">
        <f>E33</f>
        <v>0</v>
      </c>
      <c r="F32" s="79">
        <f>F33</f>
        <v>115.655</v>
      </c>
      <c r="G32" s="54">
        <f>G33</f>
        <v>0</v>
      </c>
    </row>
    <row r="33" spans="1:7" x14ac:dyDescent="0.2">
      <c r="A33" s="12" t="s">
        <v>77</v>
      </c>
      <c r="B33" s="12" t="s">
        <v>23</v>
      </c>
      <c r="C33" s="12">
        <v>850</v>
      </c>
      <c r="D33" s="79">
        <f>'3'!F76</f>
        <v>502</v>
      </c>
      <c r="E33" s="54">
        <f>'3'!G76</f>
        <v>0</v>
      </c>
      <c r="F33" s="79">
        <f>'3'!H76</f>
        <v>115.655</v>
      </c>
      <c r="G33" s="54">
        <f>'3'!I76</f>
        <v>0</v>
      </c>
    </row>
    <row r="34" spans="1:7" ht="39" customHeight="1" x14ac:dyDescent="0.2">
      <c r="A34" s="64" t="s">
        <v>221</v>
      </c>
      <c r="B34" s="64" t="str">
        <f>'3'!D332</f>
        <v>0300000000</v>
      </c>
      <c r="C34" s="64"/>
      <c r="D34" s="78">
        <f>D35+D37+D39</f>
        <v>9687.6759999999995</v>
      </c>
      <c r="E34" s="65">
        <f>E35+E37+E39</f>
        <v>5985.36</v>
      </c>
      <c r="F34" s="78">
        <f>F35+F37+F39</f>
        <v>4420.5290000000005</v>
      </c>
      <c r="G34" s="65">
        <f>G35+G37+G39</f>
        <v>2634.5060000000003</v>
      </c>
    </row>
    <row r="35" spans="1:7" ht="42.75" customHeight="1" x14ac:dyDescent="0.2">
      <c r="A35" s="12" t="s">
        <v>72</v>
      </c>
      <c r="B35" s="12" t="s">
        <v>52</v>
      </c>
      <c r="C35" s="12">
        <v>100</v>
      </c>
      <c r="D35" s="79">
        <f>D36</f>
        <v>6071.8980000000001</v>
      </c>
      <c r="E35" s="54">
        <f>E36</f>
        <v>2563.3939999999998</v>
      </c>
      <c r="F35" s="79">
        <f>F36</f>
        <v>2919.27</v>
      </c>
      <c r="G35" s="54">
        <f>G36</f>
        <v>1220.2180000000001</v>
      </c>
    </row>
    <row r="36" spans="1:7" x14ac:dyDescent="0.2">
      <c r="A36" s="12" t="s">
        <v>73</v>
      </c>
      <c r="B36" s="12" t="s">
        <v>52</v>
      </c>
      <c r="C36" s="12">
        <v>120</v>
      </c>
      <c r="D36" s="79">
        <f>'3'!F339</f>
        <v>6071.8980000000001</v>
      </c>
      <c r="E36" s="54">
        <f>'3'!G339</f>
        <v>2563.3939999999998</v>
      </c>
      <c r="F36" s="79">
        <f>'3'!H339</f>
        <v>2919.27</v>
      </c>
      <c r="G36" s="54">
        <f>'3'!I339</f>
        <v>1220.2180000000001</v>
      </c>
    </row>
    <row r="37" spans="1:7" ht="25.5" x14ac:dyDescent="0.2">
      <c r="A37" s="48" t="s">
        <v>74</v>
      </c>
      <c r="B37" s="12" t="s">
        <v>52</v>
      </c>
      <c r="C37" s="12">
        <v>200</v>
      </c>
      <c r="D37" s="79">
        <f>D38</f>
        <v>472.14400000000001</v>
      </c>
      <c r="E37" s="54">
        <f>E38</f>
        <v>278.33199999999999</v>
      </c>
      <c r="F37" s="79">
        <f>F38</f>
        <v>219.071</v>
      </c>
      <c r="G37" s="54">
        <f>G38</f>
        <v>132.1</v>
      </c>
    </row>
    <row r="38" spans="1:7" ht="25.5" x14ac:dyDescent="0.2">
      <c r="A38" s="12" t="s">
        <v>75</v>
      </c>
      <c r="B38" s="12" t="s">
        <v>52</v>
      </c>
      <c r="C38" s="12">
        <v>240</v>
      </c>
      <c r="D38" s="79">
        <f>'3'!F341</f>
        <v>472.14400000000001</v>
      </c>
      <c r="E38" s="54">
        <f>'3'!G341</f>
        <v>278.33199999999999</v>
      </c>
      <c r="F38" s="79">
        <f>'3'!H341</f>
        <v>219.071</v>
      </c>
      <c r="G38" s="54">
        <f>'3'!I341</f>
        <v>132.1</v>
      </c>
    </row>
    <row r="39" spans="1:7" x14ac:dyDescent="0.2">
      <c r="A39" s="12" t="s">
        <v>76</v>
      </c>
      <c r="B39" s="12" t="s">
        <v>52</v>
      </c>
      <c r="C39" s="12">
        <v>800</v>
      </c>
      <c r="D39" s="79">
        <f>D40</f>
        <v>3143.634</v>
      </c>
      <c r="E39" s="54">
        <f>E40</f>
        <v>3143.634</v>
      </c>
      <c r="F39" s="79">
        <f>F40</f>
        <v>1282.1880000000001</v>
      </c>
      <c r="G39" s="54">
        <f>G40</f>
        <v>1282.1880000000001</v>
      </c>
    </row>
    <row r="40" spans="1:7" ht="38.25" x14ac:dyDescent="0.2">
      <c r="A40" s="12" t="s">
        <v>141</v>
      </c>
      <c r="B40" s="12" t="s">
        <v>52</v>
      </c>
      <c r="C40" s="12">
        <v>810</v>
      </c>
      <c r="D40" s="79">
        <f>'3'!F356</f>
        <v>3143.634</v>
      </c>
      <c r="E40" s="54">
        <f>'3'!G356</f>
        <v>3143.634</v>
      </c>
      <c r="F40" s="79">
        <f>'3'!H356</f>
        <v>1282.1880000000001</v>
      </c>
      <c r="G40" s="54">
        <f>'3'!I356</f>
        <v>1282.1880000000001</v>
      </c>
    </row>
    <row r="41" spans="1:7" ht="63.75" x14ac:dyDescent="0.2">
      <c r="A41" s="64" t="s">
        <v>266</v>
      </c>
      <c r="B41" s="64" t="str">
        <f>'3'!D77</f>
        <v>0400000000</v>
      </c>
      <c r="C41" s="71"/>
      <c r="D41" s="80">
        <f t="shared" ref="D41:G42" si="0">D42</f>
        <v>23148.411</v>
      </c>
      <c r="E41" s="80">
        <f t="shared" si="0"/>
        <v>0</v>
      </c>
      <c r="F41" s="80">
        <f t="shared" si="0"/>
        <v>10992.594999999999</v>
      </c>
      <c r="G41" s="80">
        <f t="shared" si="0"/>
        <v>0</v>
      </c>
    </row>
    <row r="42" spans="1:7" ht="25.5" x14ac:dyDescent="0.2">
      <c r="A42" s="12" t="s">
        <v>101</v>
      </c>
      <c r="B42" s="12" t="s">
        <v>25</v>
      </c>
      <c r="C42" s="72">
        <v>600</v>
      </c>
      <c r="D42" s="81">
        <f t="shared" si="0"/>
        <v>23148.411</v>
      </c>
      <c r="E42" s="11">
        <f t="shared" si="0"/>
        <v>0</v>
      </c>
      <c r="F42" s="81">
        <f t="shared" si="0"/>
        <v>10992.594999999999</v>
      </c>
      <c r="G42" s="11">
        <f t="shared" si="0"/>
        <v>0</v>
      </c>
    </row>
    <row r="43" spans="1:7" x14ac:dyDescent="0.2">
      <c r="A43" s="12" t="s">
        <v>102</v>
      </c>
      <c r="B43" s="12" t="s">
        <v>25</v>
      </c>
      <c r="C43" s="72">
        <v>620</v>
      </c>
      <c r="D43" s="81">
        <f>'3'!F85</f>
        <v>23148.411</v>
      </c>
      <c r="E43" s="11">
        <f>'3'!G85</f>
        <v>0</v>
      </c>
      <c r="F43" s="81">
        <f>'3'!H85</f>
        <v>10992.594999999999</v>
      </c>
      <c r="G43" s="11">
        <f>'3'!I85</f>
        <v>0</v>
      </c>
    </row>
    <row r="44" spans="1:7" ht="25.5" x14ac:dyDescent="0.2">
      <c r="A44" s="64" t="s">
        <v>280</v>
      </c>
      <c r="B44" s="64" t="str">
        <f>'3'!D163</f>
        <v>0500000000</v>
      </c>
      <c r="C44" s="64"/>
      <c r="D44" s="82">
        <f t="shared" ref="D44:G45" si="1">D45</f>
        <v>38544.224000000002</v>
      </c>
      <c r="E44" s="20">
        <f t="shared" si="1"/>
        <v>427.66200000000003</v>
      </c>
      <c r="F44" s="82">
        <f t="shared" si="1"/>
        <v>17960.663</v>
      </c>
      <c r="G44" s="20">
        <f t="shared" si="1"/>
        <v>232.86199999999999</v>
      </c>
    </row>
    <row r="45" spans="1:7" ht="25.5" x14ac:dyDescent="0.2">
      <c r="A45" s="12" t="s">
        <v>101</v>
      </c>
      <c r="B45" s="12" t="s">
        <v>32</v>
      </c>
      <c r="C45" s="14">
        <v>600</v>
      </c>
      <c r="D45" s="83">
        <f t="shared" si="1"/>
        <v>38544.224000000002</v>
      </c>
      <c r="E45" s="62">
        <f t="shared" si="1"/>
        <v>427.66200000000003</v>
      </c>
      <c r="F45" s="83">
        <f t="shared" si="1"/>
        <v>17960.663</v>
      </c>
      <c r="G45" s="62">
        <f t="shared" si="1"/>
        <v>232.86199999999999</v>
      </c>
    </row>
    <row r="46" spans="1:7" x14ac:dyDescent="0.2">
      <c r="A46" s="12" t="s">
        <v>102</v>
      </c>
      <c r="B46" s="12" t="s">
        <v>32</v>
      </c>
      <c r="C46" s="14">
        <v>620</v>
      </c>
      <c r="D46" s="83">
        <f>'3'!F170+'3'!F186+'3'!F221</f>
        <v>38544.224000000002</v>
      </c>
      <c r="E46" s="62">
        <f>'3'!G170+'3'!G186+'3'!G221</f>
        <v>427.66200000000003</v>
      </c>
      <c r="F46" s="83">
        <f>'3'!H170+'3'!H186+'3'!H221</f>
        <v>17960.663</v>
      </c>
      <c r="G46" s="62">
        <f>'3'!I170+'3'!I186+'3'!I221</f>
        <v>232.86199999999999</v>
      </c>
    </row>
    <row r="47" spans="1:7" ht="51" x14ac:dyDescent="0.2">
      <c r="A47" s="64" t="s">
        <v>276</v>
      </c>
      <c r="B47" s="64" t="str">
        <f>'3'!D417</f>
        <v>0600000000</v>
      </c>
      <c r="C47" s="64"/>
      <c r="D47" s="78">
        <f t="shared" ref="D47:G48" si="2">D48</f>
        <v>43719.603000000003</v>
      </c>
      <c r="E47" s="65">
        <f t="shared" si="2"/>
        <v>3240.538</v>
      </c>
      <c r="F47" s="78">
        <f t="shared" si="2"/>
        <v>21870.452999999998</v>
      </c>
      <c r="G47" s="65">
        <f t="shared" si="2"/>
        <v>1600.0150000000001</v>
      </c>
    </row>
    <row r="48" spans="1:7" ht="25.5" x14ac:dyDescent="0.2">
      <c r="A48" s="12" t="s">
        <v>101</v>
      </c>
      <c r="B48" s="12" t="s">
        <v>56</v>
      </c>
      <c r="C48" s="12">
        <v>600</v>
      </c>
      <c r="D48" s="79">
        <f t="shared" si="2"/>
        <v>43719.603000000003</v>
      </c>
      <c r="E48" s="54">
        <f t="shared" si="2"/>
        <v>3240.538</v>
      </c>
      <c r="F48" s="79">
        <f t="shared" si="2"/>
        <v>21870.452999999998</v>
      </c>
      <c r="G48" s="54">
        <f t="shared" si="2"/>
        <v>1600.0150000000001</v>
      </c>
    </row>
    <row r="49" spans="1:7" x14ac:dyDescent="0.2">
      <c r="A49" s="12" t="s">
        <v>102</v>
      </c>
      <c r="B49" s="12" t="s">
        <v>56</v>
      </c>
      <c r="C49" s="12">
        <v>620</v>
      </c>
      <c r="D49" s="79">
        <f>'3'!F402+'3'!F424+'3'!F459+'3'!F468</f>
        <v>43719.603000000003</v>
      </c>
      <c r="E49" s="79">
        <f>'3'!G402+'3'!G424+'3'!G459+'3'!G468</f>
        <v>3240.538</v>
      </c>
      <c r="F49" s="79">
        <f>'3'!H402+'3'!H424+'3'!H459+'3'!H468</f>
        <v>21870.452999999998</v>
      </c>
      <c r="G49" s="79">
        <f>'3'!I402+'3'!I424+'3'!I459+'3'!I468</f>
        <v>1600.0150000000001</v>
      </c>
    </row>
    <row r="50" spans="1:7" ht="25.5" x14ac:dyDescent="0.2">
      <c r="A50" s="64" t="s">
        <v>279</v>
      </c>
      <c r="B50" s="64" t="str">
        <f>'3'!D501</f>
        <v>0700000000</v>
      </c>
      <c r="C50" s="64"/>
      <c r="D50" s="78">
        <f t="shared" ref="D50:G51" si="3">D51</f>
        <v>2565.0160000000001</v>
      </c>
      <c r="E50" s="65">
        <f t="shared" si="3"/>
        <v>0</v>
      </c>
      <c r="F50" s="78">
        <f t="shared" si="3"/>
        <v>1273.3689999999999</v>
      </c>
      <c r="G50" s="65">
        <f t="shared" si="3"/>
        <v>0</v>
      </c>
    </row>
    <row r="51" spans="1:7" ht="25.5" x14ac:dyDescent="0.2">
      <c r="A51" s="12" t="s">
        <v>101</v>
      </c>
      <c r="B51" s="12" t="s">
        <v>66</v>
      </c>
      <c r="C51" s="12">
        <v>600</v>
      </c>
      <c r="D51" s="79">
        <f t="shared" si="3"/>
        <v>2565.0160000000001</v>
      </c>
      <c r="E51" s="54">
        <f t="shared" si="3"/>
        <v>0</v>
      </c>
      <c r="F51" s="79">
        <f t="shared" si="3"/>
        <v>1273.3689999999999</v>
      </c>
      <c r="G51" s="54">
        <f t="shared" si="3"/>
        <v>0</v>
      </c>
    </row>
    <row r="52" spans="1:7" x14ac:dyDescent="0.2">
      <c r="A52" s="12" t="s">
        <v>102</v>
      </c>
      <c r="B52" s="12" t="s">
        <v>66</v>
      </c>
      <c r="C52" s="12">
        <v>620</v>
      </c>
      <c r="D52" s="79">
        <f>'3'!F509</f>
        <v>2565.0160000000001</v>
      </c>
      <c r="E52" s="54">
        <f>'3'!G509</f>
        <v>0</v>
      </c>
      <c r="F52" s="79">
        <f>'3'!H509</f>
        <v>1273.3689999999999</v>
      </c>
      <c r="G52" s="54">
        <f>'3'!I509</f>
        <v>0</v>
      </c>
    </row>
    <row r="53" spans="1:7" ht="38.25" x14ac:dyDescent="0.2">
      <c r="A53" s="64" t="s">
        <v>281</v>
      </c>
      <c r="B53" s="64" t="str">
        <f>'3'!D370</f>
        <v>0800000000</v>
      </c>
      <c r="C53" s="64"/>
      <c r="D53" s="78">
        <f t="shared" ref="D53:G54" si="4">D54</f>
        <v>4268.1480000000001</v>
      </c>
      <c r="E53" s="65">
        <f t="shared" si="4"/>
        <v>0</v>
      </c>
      <c r="F53" s="78">
        <f t="shared" si="4"/>
        <v>2670.1019999999999</v>
      </c>
      <c r="G53" s="65">
        <f t="shared" si="4"/>
        <v>0</v>
      </c>
    </row>
    <row r="54" spans="1:7" x14ac:dyDescent="0.2">
      <c r="A54" s="12" t="s">
        <v>76</v>
      </c>
      <c r="B54" s="12" t="s">
        <v>54</v>
      </c>
      <c r="C54" s="12">
        <v>800</v>
      </c>
      <c r="D54" s="79">
        <f t="shared" si="4"/>
        <v>4268.1480000000001</v>
      </c>
      <c r="E54" s="54">
        <f t="shared" si="4"/>
        <v>0</v>
      </c>
      <c r="F54" s="79">
        <f t="shared" si="4"/>
        <v>2670.1019999999999</v>
      </c>
      <c r="G54" s="54">
        <f t="shared" si="4"/>
        <v>0</v>
      </c>
    </row>
    <row r="55" spans="1:7" ht="38.25" x14ac:dyDescent="0.2">
      <c r="A55" s="12" t="s">
        <v>141</v>
      </c>
      <c r="B55" s="12" t="s">
        <v>54</v>
      </c>
      <c r="C55" s="12">
        <v>810</v>
      </c>
      <c r="D55" s="79">
        <f>'3'!F382</f>
        <v>4268.1480000000001</v>
      </c>
      <c r="E55" s="54">
        <f>'3'!G382</f>
        <v>0</v>
      </c>
      <c r="F55" s="79">
        <f>'3'!H382</f>
        <v>2670.1019999999999</v>
      </c>
      <c r="G55" s="54">
        <f>'3'!I382</f>
        <v>0</v>
      </c>
    </row>
    <row r="56" spans="1:7" ht="25.5" hidden="1" x14ac:dyDescent="0.2">
      <c r="A56" s="12" t="s">
        <v>174</v>
      </c>
      <c r="B56" s="12">
        <v>4400000000</v>
      </c>
      <c r="C56" s="12">
        <v>400</v>
      </c>
      <c r="D56" s="79" t="e">
        <f>D57</f>
        <v>#REF!</v>
      </c>
      <c r="E56" s="54" t="e">
        <f>E57</f>
        <v>#REF!</v>
      </c>
      <c r="F56" s="79" t="e">
        <f>F57</f>
        <v>#REF!</v>
      </c>
      <c r="G56" s="54" t="e">
        <f>G57</f>
        <v>#REF!</v>
      </c>
    </row>
    <row r="57" spans="1:7" hidden="1" x14ac:dyDescent="0.2">
      <c r="A57" s="12" t="s">
        <v>175</v>
      </c>
      <c r="B57" s="12">
        <v>4400000000</v>
      </c>
      <c r="C57" s="12">
        <v>410</v>
      </c>
      <c r="D57" s="79" t="e">
        <f>'3'!#REF!</f>
        <v>#REF!</v>
      </c>
      <c r="E57" s="54" t="e">
        <f>'3'!#REF!</f>
        <v>#REF!</v>
      </c>
      <c r="F57" s="79" t="e">
        <f>'3'!#REF!</f>
        <v>#REF!</v>
      </c>
      <c r="G57" s="54" t="e">
        <f>'3'!#REF!</f>
        <v>#REF!</v>
      </c>
    </row>
    <row r="58" spans="1:7" ht="25.5" x14ac:dyDescent="0.2">
      <c r="A58" s="64" t="s">
        <v>270</v>
      </c>
      <c r="B58" s="64" t="str">
        <f>'3'!D195</f>
        <v>1000000000</v>
      </c>
      <c r="C58" s="64"/>
      <c r="D58" s="78">
        <f t="shared" ref="D58:G59" si="5">D59</f>
        <v>1186.92</v>
      </c>
      <c r="E58" s="65">
        <f t="shared" si="5"/>
        <v>711.20299999999997</v>
      </c>
      <c r="F58" s="78">
        <f t="shared" si="5"/>
        <v>1186.92</v>
      </c>
      <c r="G58" s="65">
        <f t="shared" si="5"/>
        <v>711.202</v>
      </c>
    </row>
    <row r="59" spans="1:7" x14ac:dyDescent="0.2">
      <c r="A59" s="12" t="s">
        <v>120</v>
      </c>
      <c r="B59" s="12" t="s">
        <v>39</v>
      </c>
      <c r="C59" s="12">
        <v>300</v>
      </c>
      <c r="D59" s="79">
        <f t="shared" si="5"/>
        <v>1186.92</v>
      </c>
      <c r="E59" s="54">
        <f t="shared" si="5"/>
        <v>711.20299999999997</v>
      </c>
      <c r="F59" s="79">
        <f t="shared" si="5"/>
        <v>1186.92</v>
      </c>
      <c r="G59" s="54">
        <f t="shared" si="5"/>
        <v>711.202</v>
      </c>
    </row>
    <row r="60" spans="1:7" ht="25.5" x14ac:dyDescent="0.2">
      <c r="A60" s="12" t="s">
        <v>121</v>
      </c>
      <c r="B60" s="12" t="s">
        <v>39</v>
      </c>
      <c r="C60" s="12">
        <v>320</v>
      </c>
      <c r="D60" s="79">
        <f>'3'!F197</f>
        <v>1186.92</v>
      </c>
      <c r="E60" s="54">
        <f>'3'!G197</f>
        <v>711.20299999999997</v>
      </c>
      <c r="F60" s="79">
        <f>'3'!H197</f>
        <v>1186.92</v>
      </c>
      <c r="G60" s="54">
        <f>'3'!I197</f>
        <v>711.202</v>
      </c>
    </row>
    <row r="61" spans="1:7" ht="41.25" customHeight="1" x14ac:dyDescent="0.2">
      <c r="A61" s="64" t="s">
        <v>282</v>
      </c>
      <c r="B61" s="64" t="str">
        <f>'3'!D92</f>
        <v>1100000000</v>
      </c>
      <c r="C61" s="64"/>
      <c r="D61" s="78">
        <f t="shared" ref="D61:G62" si="6">D62</f>
        <v>56502.345000000001</v>
      </c>
      <c r="E61" s="65">
        <f t="shared" si="6"/>
        <v>0</v>
      </c>
      <c r="F61" s="78">
        <f t="shared" si="6"/>
        <v>881.25400000000002</v>
      </c>
      <c r="G61" s="65">
        <f t="shared" si="6"/>
        <v>0</v>
      </c>
    </row>
    <row r="62" spans="1:7" ht="25.5" x14ac:dyDescent="0.2">
      <c r="A62" s="48" t="s">
        <v>74</v>
      </c>
      <c r="B62" s="12" t="s">
        <v>28</v>
      </c>
      <c r="C62" s="12">
        <v>200</v>
      </c>
      <c r="D62" s="79">
        <f t="shared" si="6"/>
        <v>56502.345000000001</v>
      </c>
      <c r="E62" s="54">
        <f t="shared" si="6"/>
        <v>0</v>
      </c>
      <c r="F62" s="79">
        <f t="shared" si="6"/>
        <v>881.25400000000002</v>
      </c>
      <c r="G62" s="54">
        <f t="shared" si="6"/>
        <v>0</v>
      </c>
    </row>
    <row r="63" spans="1:7" ht="25.5" x14ac:dyDescent="0.2">
      <c r="A63" s="12" t="s">
        <v>75</v>
      </c>
      <c r="B63" s="12" t="s">
        <v>28</v>
      </c>
      <c r="C63" s="12">
        <v>240</v>
      </c>
      <c r="D63" s="79">
        <f>'3'!F100</f>
        <v>56502.345000000001</v>
      </c>
      <c r="E63" s="54">
        <f>'3'!G100</f>
        <v>0</v>
      </c>
      <c r="F63" s="79">
        <f>'3'!H100</f>
        <v>881.25400000000002</v>
      </c>
      <c r="G63" s="54">
        <f>'3'!I100</f>
        <v>0</v>
      </c>
    </row>
    <row r="64" spans="1:7" ht="25.5" x14ac:dyDescent="0.2">
      <c r="A64" s="64" t="s">
        <v>287</v>
      </c>
      <c r="B64" s="64" t="str">
        <f>'3'!D242</f>
        <v>1200000000</v>
      </c>
      <c r="C64" s="64"/>
      <c r="D64" s="78">
        <f t="shared" ref="D64:G65" si="7">D65</f>
        <v>141.916</v>
      </c>
      <c r="E64" s="65">
        <f t="shared" si="7"/>
        <v>141.916</v>
      </c>
      <c r="F64" s="78">
        <f t="shared" si="7"/>
        <v>59.131999999999998</v>
      </c>
      <c r="G64" s="65">
        <f t="shared" si="7"/>
        <v>59.131999999999998</v>
      </c>
    </row>
    <row r="65" spans="1:7" ht="39" customHeight="1" x14ac:dyDescent="0.2">
      <c r="A65" s="12" t="s">
        <v>72</v>
      </c>
      <c r="B65" s="12" t="s">
        <v>44</v>
      </c>
      <c r="C65" s="12">
        <v>100</v>
      </c>
      <c r="D65" s="84">
        <f t="shared" si="7"/>
        <v>141.916</v>
      </c>
      <c r="E65" s="55">
        <f t="shared" si="7"/>
        <v>141.916</v>
      </c>
      <c r="F65" s="84">
        <f t="shared" si="7"/>
        <v>59.131999999999998</v>
      </c>
      <c r="G65" s="55">
        <f t="shared" si="7"/>
        <v>59.131999999999998</v>
      </c>
    </row>
    <row r="66" spans="1:7" x14ac:dyDescent="0.2">
      <c r="A66" s="12" t="s">
        <v>73</v>
      </c>
      <c r="B66" s="12" t="s">
        <v>44</v>
      </c>
      <c r="C66" s="12">
        <v>120</v>
      </c>
      <c r="D66" s="84">
        <f>'3'!F244</f>
        <v>141.916</v>
      </c>
      <c r="E66" s="55">
        <f>'3'!G244</f>
        <v>141.916</v>
      </c>
      <c r="F66" s="84">
        <f>'3'!H244</f>
        <v>59.131999999999998</v>
      </c>
      <c r="G66" s="55">
        <f>'3'!I244</f>
        <v>59.131999999999998</v>
      </c>
    </row>
    <row r="67" spans="1:7" ht="25.5" x14ac:dyDescent="0.2">
      <c r="A67" s="64" t="s">
        <v>274</v>
      </c>
      <c r="B67" s="64" t="str">
        <f>'3'!D282</f>
        <v>1400000000</v>
      </c>
      <c r="C67" s="64"/>
      <c r="D67" s="85">
        <f>D68+D70+D72</f>
        <v>20185.523999999998</v>
      </c>
      <c r="E67" s="63">
        <f>E68+E70+E72</f>
        <v>11475.96</v>
      </c>
      <c r="F67" s="85">
        <f>F68+F70+F72</f>
        <v>8764.3780000000006</v>
      </c>
      <c r="G67" s="63">
        <f>G68+G70+G72</f>
        <v>5007.2390000000005</v>
      </c>
    </row>
    <row r="68" spans="1:7" ht="39.75" customHeight="1" x14ac:dyDescent="0.2">
      <c r="A68" s="12" t="s">
        <v>72</v>
      </c>
      <c r="B68" s="12" t="s">
        <v>46</v>
      </c>
      <c r="C68" s="59">
        <v>100</v>
      </c>
      <c r="D68" s="81">
        <f>D69</f>
        <v>10844.99</v>
      </c>
      <c r="E68" s="11">
        <f>E69</f>
        <v>3197.123</v>
      </c>
      <c r="F68" s="81">
        <f>F69</f>
        <v>4723.01</v>
      </c>
      <c r="G68" s="11">
        <f>G69</f>
        <v>1510.703</v>
      </c>
    </row>
    <row r="69" spans="1:7" x14ac:dyDescent="0.2">
      <c r="A69" s="12" t="s">
        <v>134</v>
      </c>
      <c r="B69" s="12" t="s">
        <v>46</v>
      </c>
      <c r="C69" s="59">
        <v>110</v>
      </c>
      <c r="D69" s="81">
        <f>'3'!F289</f>
        <v>10844.99</v>
      </c>
      <c r="E69" s="11">
        <f>'3'!G289</f>
        <v>3197.123</v>
      </c>
      <c r="F69" s="81">
        <f>'3'!H289</f>
        <v>4723.01</v>
      </c>
      <c r="G69" s="11">
        <f>'3'!I289</f>
        <v>1510.703</v>
      </c>
    </row>
    <row r="70" spans="1:7" ht="25.5" x14ac:dyDescent="0.2">
      <c r="A70" s="48" t="s">
        <v>74</v>
      </c>
      <c r="B70" s="12" t="s">
        <v>46</v>
      </c>
      <c r="C70" s="59">
        <v>200</v>
      </c>
      <c r="D70" s="81">
        <f>D71</f>
        <v>9320.9660000000003</v>
      </c>
      <c r="E70" s="11">
        <f>E71</f>
        <v>8277.2690000000002</v>
      </c>
      <c r="F70" s="81">
        <f>F71</f>
        <v>4026.0010000000002</v>
      </c>
      <c r="G70" s="11">
        <f>G71</f>
        <v>3495.6550000000002</v>
      </c>
    </row>
    <row r="71" spans="1:7" ht="25.5" x14ac:dyDescent="0.2">
      <c r="A71" s="12" t="s">
        <v>75</v>
      </c>
      <c r="B71" s="12" t="s">
        <v>46</v>
      </c>
      <c r="C71" s="59">
        <v>240</v>
      </c>
      <c r="D71" s="81">
        <f>'3'!F291+'3'!F489</f>
        <v>9320.9660000000003</v>
      </c>
      <c r="E71" s="11">
        <f>'3'!G291+'3'!G489</f>
        <v>8277.2690000000002</v>
      </c>
      <c r="F71" s="81">
        <f>'3'!H291+'3'!H489</f>
        <v>4026.0010000000002</v>
      </c>
      <c r="G71" s="11">
        <f>'3'!I291+'3'!I489</f>
        <v>3495.6550000000002</v>
      </c>
    </row>
    <row r="72" spans="1:7" x14ac:dyDescent="0.2">
      <c r="A72" s="12" t="s">
        <v>76</v>
      </c>
      <c r="B72" s="12" t="s">
        <v>46</v>
      </c>
      <c r="C72" s="59">
        <v>800</v>
      </c>
      <c r="D72" s="81">
        <f>D73</f>
        <v>19.568000000000001</v>
      </c>
      <c r="E72" s="11">
        <f>E73</f>
        <v>1.5680000000000001</v>
      </c>
      <c r="F72" s="81">
        <f>F73</f>
        <v>15.367000000000001</v>
      </c>
      <c r="G72" s="11">
        <f>G73</f>
        <v>0.88100000000000001</v>
      </c>
    </row>
    <row r="73" spans="1:7" x14ac:dyDescent="0.2">
      <c r="A73" s="12" t="s">
        <v>77</v>
      </c>
      <c r="B73" s="12" t="s">
        <v>46</v>
      </c>
      <c r="C73" s="59">
        <v>850</v>
      </c>
      <c r="D73" s="81">
        <f>'3'!F293</f>
        <v>19.568000000000001</v>
      </c>
      <c r="E73" s="11">
        <f>'3'!G293</f>
        <v>1.5680000000000001</v>
      </c>
      <c r="F73" s="81">
        <f>'3'!H293</f>
        <v>15.367000000000001</v>
      </c>
      <c r="G73" s="11">
        <f>'3'!I293</f>
        <v>0.88100000000000001</v>
      </c>
    </row>
    <row r="74" spans="1:7" ht="38.25" x14ac:dyDescent="0.2">
      <c r="A74" s="64" t="s">
        <v>283</v>
      </c>
      <c r="B74" s="64">
        <f>'3'!D102</f>
        <v>1700000000</v>
      </c>
      <c r="C74" s="66"/>
      <c r="D74" s="86">
        <f>D75+D77</f>
        <v>537.88</v>
      </c>
      <c r="E74" s="57">
        <f>E75+E77</f>
        <v>0</v>
      </c>
      <c r="F74" s="86">
        <f>F75+F77</f>
        <v>223.01900000000001</v>
      </c>
      <c r="G74" s="57">
        <f>G75+G77</f>
        <v>0</v>
      </c>
    </row>
    <row r="75" spans="1:7" ht="25.5" x14ac:dyDescent="0.2">
      <c r="A75" s="12" t="s">
        <v>101</v>
      </c>
      <c r="B75" s="12">
        <v>1700000000</v>
      </c>
      <c r="C75" s="59">
        <v>600</v>
      </c>
      <c r="D75" s="87">
        <f>D76</f>
        <v>492.88</v>
      </c>
      <c r="E75" s="56">
        <f>E76</f>
        <v>0</v>
      </c>
      <c r="F75" s="87">
        <f>F76</f>
        <v>223.01900000000001</v>
      </c>
      <c r="G75" s="56">
        <f>G76</f>
        <v>0</v>
      </c>
    </row>
    <row r="76" spans="1:7" ht="38.25" x14ac:dyDescent="0.2">
      <c r="A76" s="12" t="s">
        <v>262</v>
      </c>
      <c r="B76" s="12">
        <v>1700000000</v>
      </c>
      <c r="C76" s="59">
        <v>630</v>
      </c>
      <c r="D76" s="87">
        <f>'3'!F104</f>
        <v>492.88</v>
      </c>
      <c r="E76" s="56">
        <f>'3'!G104</f>
        <v>0</v>
      </c>
      <c r="F76" s="87">
        <f>'3'!H104</f>
        <v>223.01900000000001</v>
      </c>
      <c r="G76" s="56">
        <f>'3'!I104</f>
        <v>0</v>
      </c>
    </row>
    <row r="77" spans="1:7" hidden="1" x14ac:dyDescent="0.2">
      <c r="A77" s="12" t="str">
        <f>'3'!B385</f>
        <v>Иные бюджетные ассигнования</v>
      </c>
      <c r="B77" s="12">
        <f>'3'!D385</f>
        <v>1700000000</v>
      </c>
      <c r="C77" s="59">
        <f>'3'!E385</f>
        <v>800</v>
      </c>
      <c r="D77" s="87">
        <f>D78</f>
        <v>45</v>
      </c>
      <c r="E77" s="56">
        <f>E78</f>
        <v>0</v>
      </c>
      <c r="F77" s="87">
        <f>F78</f>
        <v>0</v>
      </c>
      <c r="G77" s="56">
        <f>G78</f>
        <v>0</v>
      </c>
    </row>
    <row r="78" spans="1:7" ht="38.25" hidden="1" x14ac:dyDescent="0.2">
      <c r="A78" s="12" t="str">
        <f>'3'!B386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78" s="12">
        <f>'3'!D386</f>
        <v>1700000000</v>
      </c>
      <c r="C78" s="59">
        <f>'3'!E386</f>
        <v>810</v>
      </c>
      <c r="D78" s="87">
        <f>'3'!F386</f>
        <v>45</v>
      </c>
      <c r="E78" s="56">
        <f>'3'!G386</f>
        <v>0</v>
      </c>
      <c r="F78" s="87">
        <f>'3'!H386</f>
        <v>0</v>
      </c>
      <c r="G78" s="56">
        <f>'3'!I386</f>
        <v>0</v>
      </c>
    </row>
    <row r="79" spans="1:7" ht="51" x14ac:dyDescent="0.2">
      <c r="A79" s="64" t="s">
        <v>227</v>
      </c>
      <c r="B79" s="64">
        <f>'3'!D229</f>
        <v>1800000000</v>
      </c>
      <c r="C79" s="66"/>
      <c r="D79" s="86">
        <f>D80+D82+D84+D86</f>
        <v>21289.134999999998</v>
      </c>
      <c r="E79" s="57">
        <f>E80+E82+E84+E86</f>
        <v>0</v>
      </c>
      <c r="F79" s="86">
        <f>F80+F82+F84+F86</f>
        <v>9791.3739999999998</v>
      </c>
      <c r="G79" s="57">
        <f>G80+G82+G84+G86</f>
        <v>0</v>
      </c>
    </row>
    <row r="80" spans="1:7" ht="42.75" customHeight="1" x14ac:dyDescent="0.2">
      <c r="A80" s="12" t="s">
        <v>72</v>
      </c>
      <c r="B80" s="12">
        <v>1800000000</v>
      </c>
      <c r="C80" s="59">
        <v>100</v>
      </c>
      <c r="D80" s="87">
        <f>D81</f>
        <v>16786.307999999997</v>
      </c>
      <c r="E80" s="56">
        <f>E81</f>
        <v>0</v>
      </c>
      <c r="F80" s="87">
        <f>F81</f>
        <v>7571.8419999999996</v>
      </c>
      <c r="G80" s="56">
        <f>G81</f>
        <v>0</v>
      </c>
    </row>
    <row r="81" spans="1:7" x14ac:dyDescent="0.2">
      <c r="A81" s="12" t="s">
        <v>73</v>
      </c>
      <c r="B81" s="12">
        <v>1800000000</v>
      </c>
      <c r="C81" s="59">
        <v>120</v>
      </c>
      <c r="D81" s="87">
        <f>'3'!F229+'3'!F254+'3'!F359</f>
        <v>16786.307999999997</v>
      </c>
      <c r="E81" s="87">
        <f>'3'!G229+'3'!G254+'3'!G359</f>
        <v>0</v>
      </c>
      <c r="F81" s="87">
        <f>'3'!H229+'3'!H254+'3'!H359</f>
        <v>7571.8419999999996</v>
      </c>
      <c r="G81" s="87">
        <f>'3'!I229+'3'!I254+'3'!I359</f>
        <v>0</v>
      </c>
    </row>
    <row r="82" spans="1:7" ht="25.5" x14ac:dyDescent="0.2">
      <c r="A82" s="48" t="s">
        <v>74</v>
      </c>
      <c r="B82" s="12">
        <v>1800000000</v>
      </c>
      <c r="C82" s="59">
        <v>200</v>
      </c>
      <c r="D82" s="87">
        <f>D83</f>
        <v>2298.2349999999997</v>
      </c>
      <c r="E82" s="56">
        <f>E83</f>
        <v>0</v>
      </c>
      <c r="F82" s="87">
        <f>F83</f>
        <v>1124.123</v>
      </c>
      <c r="G82" s="56">
        <f>G83</f>
        <v>0</v>
      </c>
    </row>
    <row r="83" spans="1:7" ht="25.5" x14ac:dyDescent="0.2">
      <c r="A83" s="12" t="s">
        <v>75</v>
      </c>
      <c r="B83" s="12">
        <v>1800000000</v>
      </c>
      <c r="C83" s="59">
        <v>240</v>
      </c>
      <c r="D83" s="87">
        <f>'3'!F256+'3'!F308+'3'!F389</f>
        <v>2298.2349999999997</v>
      </c>
      <c r="E83" s="56">
        <f>'3'!G256+'3'!G308+'3'!G389</f>
        <v>0</v>
      </c>
      <c r="F83" s="87">
        <f>'3'!H256+'3'!H308+'3'!H389</f>
        <v>1124.123</v>
      </c>
      <c r="G83" s="56">
        <f>'3'!I256+'3'!I308+'3'!I389</f>
        <v>0</v>
      </c>
    </row>
    <row r="84" spans="1:7" x14ac:dyDescent="0.2">
      <c r="A84" s="12" t="s">
        <v>120</v>
      </c>
      <c r="B84" s="12">
        <v>1800000000</v>
      </c>
      <c r="C84" s="59">
        <v>300</v>
      </c>
      <c r="D84" s="87">
        <f>D85</f>
        <v>1968.6690000000001</v>
      </c>
      <c r="E84" s="56">
        <f>E85</f>
        <v>0</v>
      </c>
      <c r="F84" s="87">
        <f>F85</f>
        <v>937.04499999999996</v>
      </c>
      <c r="G84" s="56">
        <f>G85</f>
        <v>0</v>
      </c>
    </row>
    <row r="85" spans="1:7" x14ac:dyDescent="0.2">
      <c r="A85" s="12" t="s">
        <v>152</v>
      </c>
      <c r="B85" s="12">
        <v>1800000000</v>
      </c>
      <c r="C85" s="59">
        <v>310</v>
      </c>
      <c r="D85" s="87">
        <f>'3'!F482</f>
        <v>1968.6690000000001</v>
      </c>
      <c r="E85" s="56">
        <f>'3'!G482</f>
        <v>0</v>
      </c>
      <c r="F85" s="87">
        <f>'3'!H482</f>
        <v>937.04499999999996</v>
      </c>
      <c r="G85" s="56">
        <f>'3'!I482</f>
        <v>0</v>
      </c>
    </row>
    <row r="86" spans="1:7" x14ac:dyDescent="0.2">
      <c r="A86" s="12" t="s">
        <v>76</v>
      </c>
      <c r="B86" s="12">
        <v>1800000000</v>
      </c>
      <c r="C86" s="59">
        <v>800</v>
      </c>
      <c r="D86" s="87">
        <f>D87+D88</f>
        <v>235.92299999999997</v>
      </c>
      <c r="E86" s="56">
        <f>E87+E88</f>
        <v>0</v>
      </c>
      <c r="F86" s="87">
        <f>F87+F88</f>
        <v>158.364</v>
      </c>
      <c r="G86" s="56">
        <f>G87+G88</f>
        <v>0</v>
      </c>
    </row>
    <row r="87" spans="1:7" x14ac:dyDescent="0.2">
      <c r="A87" s="12" t="s">
        <v>172</v>
      </c>
      <c r="B87" s="12">
        <v>1800000000</v>
      </c>
      <c r="C87" s="59">
        <v>830</v>
      </c>
      <c r="D87" s="87">
        <f>'3'!F310</f>
        <v>57.41</v>
      </c>
      <c r="E87" s="56">
        <f>'3'!G310</f>
        <v>0</v>
      </c>
      <c r="F87" s="87">
        <f>'3'!H310</f>
        <v>57.41</v>
      </c>
      <c r="G87" s="56">
        <f>'3'!I310</f>
        <v>0</v>
      </c>
    </row>
    <row r="88" spans="1:7" x14ac:dyDescent="0.2">
      <c r="A88" s="12" t="s">
        <v>77</v>
      </c>
      <c r="B88" s="12">
        <v>1800000000</v>
      </c>
      <c r="C88" s="59">
        <v>850</v>
      </c>
      <c r="D88" s="87">
        <f>'3'!F258+'3'!F311</f>
        <v>178.51299999999998</v>
      </c>
      <c r="E88" s="56">
        <f>'3'!G258+'3'!G311</f>
        <v>0</v>
      </c>
      <c r="F88" s="87">
        <f>'3'!H258+'3'!H311</f>
        <v>100.95400000000001</v>
      </c>
      <c r="G88" s="56">
        <f>'3'!I258+'3'!I311</f>
        <v>0</v>
      </c>
    </row>
    <row r="89" spans="1:7" ht="38.25" x14ac:dyDescent="0.2">
      <c r="A89" s="64" t="s">
        <v>285</v>
      </c>
      <c r="B89" s="64">
        <v>1900000000</v>
      </c>
      <c r="C89" s="66"/>
      <c r="D89" s="86">
        <f>D91+D93</f>
        <v>502.46299999999997</v>
      </c>
      <c r="E89" s="57">
        <f>E91+E93</f>
        <v>502.46299999999997</v>
      </c>
      <c r="F89" s="86">
        <f>F91+F93</f>
        <v>221.09</v>
      </c>
      <c r="G89" s="57">
        <f>G91+G93</f>
        <v>221.09</v>
      </c>
    </row>
    <row r="90" spans="1:7" ht="42.6" hidden="1" customHeight="1" x14ac:dyDescent="0.2">
      <c r="A90" s="12" t="s">
        <v>167</v>
      </c>
      <c r="B90" s="12"/>
      <c r="C90" s="59">
        <v>850</v>
      </c>
      <c r="D90" s="87">
        <f>'3'!F116</f>
        <v>0</v>
      </c>
      <c r="E90" s="56">
        <f>'3'!G116</f>
        <v>0</v>
      </c>
      <c r="F90" s="87">
        <f>'3'!H116</f>
        <v>0</v>
      </c>
      <c r="G90" s="56">
        <f>'3'!I116</f>
        <v>0</v>
      </c>
    </row>
    <row r="91" spans="1:7" ht="41.25" customHeight="1" x14ac:dyDescent="0.2">
      <c r="A91" s="12" t="s">
        <v>72</v>
      </c>
      <c r="B91" s="12">
        <v>1900000000</v>
      </c>
      <c r="C91" s="59">
        <v>100</v>
      </c>
      <c r="D91" s="87">
        <f>D92</f>
        <v>448.62799999999999</v>
      </c>
      <c r="E91" s="56">
        <f>E92</f>
        <v>448.62799999999999</v>
      </c>
      <c r="F91" s="87">
        <f>F92</f>
        <v>206.952</v>
      </c>
      <c r="G91" s="56">
        <f>G92</f>
        <v>206.952</v>
      </c>
    </row>
    <row r="92" spans="1:7" x14ac:dyDescent="0.2">
      <c r="A92" s="12" t="s">
        <v>73</v>
      </c>
      <c r="B92" s="12">
        <v>1900000000</v>
      </c>
      <c r="C92" s="59">
        <v>120</v>
      </c>
      <c r="D92" s="87">
        <f>'3'!F261</f>
        <v>448.62799999999999</v>
      </c>
      <c r="E92" s="87">
        <f>'3'!G261</f>
        <v>448.62799999999999</v>
      </c>
      <c r="F92" s="87">
        <f>'3'!H261</f>
        <v>206.952</v>
      </c>
      <c r="G92" s="87">
        <f>'3'!I261</f>
        <v>206.952</v>
      </c>
    </row>
    <row r="93" spans="1:7" ht="25.5" x14ac:dyDescent="0.2">
      <c r="A93" s="48" t="s">
        <v>74</v>
      </c>
      <c r="B93" s="12">
        <v>1900000000</v>
      </c>
      <c r="C93" s="59">
        <v>200</v>
      </c>
      <c r="D93" s="87">
        <f>D94</f>
        <v>53.835000000000001</v>
      </c>
      <c r="E93" s="56">
        <f>E94</f>
        <v>53.835000000000001</v>
      </c>
      <c r="F93" s="87">
        <f>F94</f>
        <v>14.138</v>
      </c>
      <c r="G93" s="56">
        <f>G94</f>
        <v>14.138</v>
      </c>
    </row>
    <row r="94" spans="1:7" ht="25.5" x14ac:dyDescent="0.2">
      <c r="A94" s="12" t="s">
        <v>75</v>
      </c>
      <c r="B94" s="12">
        <v>1900000000</v>
      </c>
      <c r="C94" s="59">
        <v>240</v>
      </c>
      <c r="D94" s="87">
        <f>'3'!F263</f>
        <v>53.835000000000001</v>
      </c>
      <c r="E94" s="87">
        <f>'3'!G263</f>
        <v>53.835000000000001</v>
      </c>
      <c r="F94" s="87">
        <f>'3'!H263</f>
        <v>14.138</v>
      </c>
      <c r="G94" s="87">
        <f>'3'!I263</f>
        <v>14.138</v>
      </c>
    </row>
    <row r="95" spans="1:7" ht="38.25" x14ac:dyDescent="0.2">
      <c r="A95" s="36" t="s">
        <v>212</v>
      </c>
      <c r="B95" s="67">
        <v>4000000000</v>
      </c>
      <c r="C95" s="68"/>
      <c r="D95" s="86">
        <f t="shared" ref="D95:G96" si="8">D96</f>
        <v>12914.210999999999</v>
      </c>
      <c r="E95" s="57">
        <f t="shared" si="8"/>
        <v>12240.475</v>
      </c>
      <c r="F95" s="86">
        <f t="shared" si="8"/>
        <v>0</v>
      </c>
      <c r="G95" s="57">
        <f t="shared" si="8"/>
        <v>0</v>
      </c>
    </row>
    <row r="96" spans="1:7" ht="25.5" x14ac:dyDescent="0.2">
      <c r="A96" s="48" t="s">
        <v>74</v>
      </c>
      <c r="B96" s="49">
        <v>4000000000</v>
      </c>
      <c r="C96" s="60">
        <v>200</v>
      </c>
      <c r="D96" s="87">
        <f t="shared" si="8"/>
        <v>12914.210999999999</v>
      </c>
      <c r="E96" s="56">
        <f t="shared" si="8"/>
        <v>12240.475</v>
      </c>
      <c r="F96" s="87">
        <f t="shared" si="8"/>
        <v>0</v>
      </c>
      <c r="G96" s="56">
        <f t="shared" si="8"/>
        <v>0</v>
      </c>
    </row>
    <row r="97" spans="1:7" ht="25.5" x14ac:dyDescent="0.2">
      <c r="A97" s="12" t="s">
        <v>75</v>
      </c>
      <c r="B97" s="49">
        <v>4000000000</v>
      </c>
      <c r="C97" s="60">
        <v>240</v>
      </c>
      <c r="D97" s="87">
        <f>'3'!F137</f>
        <v>12914.210999999999</v>
      </c>
      <c r="E97" s="56">
        <f>'3'!G137</f>
        <v>12240.475</v>
      </c>
      <c r="F97" s="87">
        <f>'3'!H137</f>
        <v>0</v>
      </c>
      <c r="G97" s="56">
        <f>'3'!I137</f>
        <v>0</v>
      </c>
    </row>
    <row r="98" spans="1:7" ht="38.25" x14ac:dyDescent="0.2">
      <c r="A98" s="36" t="s">
        <v>278</v>
      </c>
      <c r="B98" s="67">
        <f>'3'!D457</f>
        <v>4100000000</v>
      </c>
      <c r="C98" s="68"/>
      <c r="D98" s="86">
        <f t="shared" ref="D98:G99" si="9">D99</f>
        <v>258.06899999999996</v>
      </c>
      <c r="E98" s="86">
        <f t="shared" si="9"/>
        <v>0</v>
      </c>
      <c r="F98" s="86">
        <f t="shared" si="9"/>
        <v>29.106000000000002</v>
      </c>
      <c r="G98" s="86">
        <f t="shared" si="9"/>
        <v>0</v>
      </c>
    </row>
    <row r="99" spans="1:7" ht="25.5" x14ac:dyDescent="0.2">
      <c r="A99" s="16" t="s">
        <v>101</v>
      </c>
      <c r="B99" s="49">
        <v>4100000000</v>
      </c>
      <c r="C99" s="60">
        <v>600</v>
      </c>
      <c r="D99" s="87">
        <f t="shared" si="9"/>
        <v>258.06899999999996</v>
      </c>
      <c r="E99" s="56">
        <f t="shared" si="9"/>
        <v>0</v>
      </c>
      <c r="F99" s="87">
        <f t="shared" si="9"/>
        <v>29.106000000000002</v>
      </c>
      <c r="G99" s="56">
        <f t="shared" si="9"/>
        <v>0</v>
      </c>
    </row>
    <row r="100" spans="1:7" x14ac:dyDescent="0.2">
      <c r="A100" s="16" t="s">
        <v>102</v>
      </c>
      <c r="B100" s="49">
        <v>4100000000</v>
      </c>
      <c r="C100" s="60">
        <v>620</v>
      </c>
      <c r="D100" s="87">
        <f>'3'!F457+'3'!F412+'3'!F473</f>
        <v>258.06899999999996</v>
      </c>
      <c r="E100" s="87">
        <f>'3'!G457+'3'!G412+'3'!G473</f>
        <v>0</v>
      </c>
      <c r="F100" s="87">
        <f>'3'!H457+'3'!H412+'3'!H473</f>
        <v>29.106000000000002</v>
      </c>
      <c r="G100" s="87">
        <f>'3'!I457+'3'!I412+'3'!I473</f>
        <v>0</v>
      </c>
    </row>
    <row r="101" spans="1:7" ht="63.75" x14ac:dyDescent="0.2">
      <c r="A101" s="36" t="s">
        <v>275</v>
      </c>
      <c r="B101" s="67">
        <f>'3'!D320</f>
        <v>4200000000</v>
      </c>
      <c r="C101" s="68"/>
      <c r="D101" s="86">
        <f t="shared" ref="D101:G102" si="10">D102</f>
        <v>116</v>
      </c>
      <c r="E101" s="86">
        <f t="shared" si="10"/>
        <v>0</v>
      </c>
      <c r="F101" s="86">
        <f t="shared" si="10"/>
        <v>0</v>
      </c>
      <c r="G101" s="86">
        <f t="shared" si="10"/>
        <v>0</v>
      </c>
    </row>
    <row r="102" spans="1:7" x14ac:dyDescent="0.2">
      <c r="A102" s="16" t="s">
        <v>120</v>
      </c>
      <c r="B102" s="49">
        <v>4200000000</v>
      </c>
      <c r="C102" s="60">
        <v>300</v>
      </c>
      <c r="D102" s="87">
        <f t="shared" si="10"/>
        <v>116</v>
      </c>
      <c r="E102" s="56">
        <f t="shared" si="10"/>
        <v>0</v>
      </c>
      <c r="F102" s="87">
        <f t="shared" si="10"/>
        <v>0</v>
      </c>
      <c r="G102" s="56">
        <f t="shared" si="10"/>
        <v>0</v>
      </c>
    </row>
    <row r="103" spans="1:7" x14ac:dyDescent="0.2">
      <c r="A103" s="16" t="s">
        <v>215</v>
      </c>
      <c r="B103" s="49">
        <v>4200000000</v>
      </c>
      <c r="C103" s="60">
        <v>360</v>
      </c>
      <c r="D103" s="87">
        <f>'3'!F322</f>
        <v>116</v>
      </c>
      <c r="E103" s="56">
        <f>'3'!G322</f>
        <v>0</v>
      </c>
      <c r="F103" s="87">
        <f>'3'!H322</f>
        <v>0</v>
      </c>
      <c r="G103" s="56">
        <f>'3'!I322</f>
        <v>0</v>
      </c>
    </row>
    <row r="104" spans="1:7" ht="38.25" x14ac:dyDescent="0.2">
      <c r="A104" s="36" t="str">
        <f>'3'!B202</f>
        <v>Муниципальная программа "Поддержка социально ориентированных некоммерческих организаций в муниципальном районе Клявлинский" на 2019-2025 годы</v>
      </c>
      <c r="B104" s="67">
        <f>'3'!D202</f>
        <v>4300000000</v>
      </c>
      <c r="C104" s="68"/>
      <c r="D104" s="86">
        <f t="shared" ref="D104:G105" si="11">D105</f>
        <v>1145.8820000000001</v>
      </c>
      <c r="E104" s="86">
        <f t="shared" si="11"/>
        <v>915.33</v>
      </c>
      <c r="F104" s="86">
        <f t="shared" si="11"/>
        <v>0</v>
      </c>
      <c r="G104" s="86">
        <f t="shared" si="11"/>
        <v>0</v>
      </c>
    </row>
    <row r="105" spans="1:7" ht="25.5" x14ac:dyDescent="0.2">
      <c r="A105" s="16" t="s">
        <v>101</v>
      </c>
      <c r="B105" s="49">
        <v>4300000000</v>
      </c>
      <c r="C105" s="60">
        <v>600</v>
      </c>
      <c r="D105" s="87">
        <f t="shared" si="11"/>
        <v>1145.8820000000001</v>
      </c>
      <c r="E105" s="56">
        <f t="shared" si="11"/>
        <v>915.33</v>
      </c>
      <c r="F105" s="87">
        <f t="shared" si="11"/>
        <v>0</v>
      </c>
      <c r="G105" s="56">
        <f t="shared" si="11"/>
        <v>0</v>
      </c>
    </row>
    <row r="106" spans="1:7" x14ac:dyDescent="0.2">
      <c r="A106" s="16" t="s">
        <v>102</v>
      </c>
      <c r="B106" s="49">
        <v>4300000000</v>
      </c>
      <c r="C106" s="60">
        <v>620</v>
      </c>
      <c r="D106" s="87">
        <f>'3'!F204</f>
        <v>1145.8820000000001</v>
      </c>
      <c r="E106" s="56">
        <f>'3'!G204</f>
        <v>915.33</v>
      </c>
      <c r="F106" s="87">
        <f>'3'!H204</f>
        <v>0</v>
      </c>
      <c r="G106" s="56">
        <f>'3'!I204</f>
        <v>0</v>
      </c>
    </row>
    <row r="107" spans="1:7" ht="38.25" x14ac:dyDescent="0.2">
      <c r="A107" s="64" t="s">
        <v>239</v>
      </c>
      <c r="B107" s="64">
        <v>4400000000</v>
      </c>
      <c r="C107" s="64"/>
      <c r="D107" s="78">
        <f>D110+D115</f>
        <v>157515.91500000001</v>
      </c>
      <c r="E107" s="78">
        <f>E110+E115</f>
        <v>133860.58599999998</v>
      </c>
      <c r="F107" s="78">
        <f>F110+F115</f>
        <v>14346.558999999999</v>
      </c>
      <c r="G107" s="78">
        <f>G110+G115</f>
        <v>12011.950999999999</v>
      </c>
    </row>
    <row r="108" spans="1:7" hidden="1" x14ac:dyDescent="0.2">
      <c r="A108" s="12" t="s">
        <v>120</v>
      </c>
      <c r="B108" s="12">
        <v>4400000000</v>
      </c>
      <c r="C108" s="12">
        <v>300</v>
      </c>
      <c r="D108" s="79">
        <f>D109</f>
        <v>0</v>
      </c>
      <c r="E108" s="54">
        <f>E109</f>
        <v>0</v>
      </c>
      <c r="F108" s="79">
        <f>F109</f>
        <v>0</v>
      </c>
      <c r="G108" s="54">
        <f>G109</f>
        <v>0</v>
      </c>
    </row>
    <row r="109" spans="1:7" ht="25.5" hidden="1" x14ac:dyDescent="0.2">
      <c r="A109" s="12" t="s">
        <v>121</v>
      </c>
      <c r="B109" s="12">
        <v>4400000000</v>
      </c>
      <c r="C109" s="12">
        <v>320</v>
      </c>
      <c r="D109" s="84"/>
      <c r="E109" s="55"/>
      <c r="F109" s="84"/>
      <c r="G109" s="55"/>
    </row>
    <row r="110" spans="1:7" ht="25.5" x14ac:dyDescent="0.2">
      <c r="A110" s="12" t="s">
        <v>174</v>
      </c>
      <c r="B110" s="12">
        <v>4400000000</v>
      </c>
      <c r="C110" s="59">
        <v>400</v>
      </c>
      <c r="D110" s="81">
        <f>D111+D114</f>
        <v>157398.14000000001</v>
      </c>
      <c r="E110" s="81">
        <f>E111+E114</f>
        <v>133860.58599999998</v>
      </c>
      <c r="F110" s="81">
        <f>F111+F114</f>
        <v>14325.145999999999</v>
      </c>
      <c r="G110" s="81">
        <f>G111+G114</f>
        <v>12011.950999999999</v>
      </c>
    </row>
    <row r="111" spans="1:7" x14ac:dyDescent="0.2">
      <c r="A111" s="12" t="s">
        <v>175</v>
      </c>
      <c r="B111" s="12">
        <v>4400000000</v>
      </c>
      <c r="C111" s="59">
        <v>410</v>
      </c>
      <c r="D111" s="81">
        <f>'3'!F365+'3'!F393</f>
        <v>154485.016</v>
      </c>
      <c r="E111" s="81">
        <f>'3'!G365+'3'!G393</f>
        <v>131384.43099999998</v>
      </c>
      <c r="F111" s="81">
        <f>'3'!H365+'3'!H393</f>
        <v>12701.523999999999</v>
      </c>
      <c r="G111" s="81">
        <f>'3'!I365+'3'!I393</f>
        <v>10631.880999999999</v>
      </c>
    </row>
    <row r="112" spans="1:7" hidden="1" x14ac:dyDescent="0.2">
      <c r="A112" s="12" t="s">
        <v>76</v>
      </c>
      <c r="B112" s="12">
        <v>4400000000</v>
      </c>
      <c r="C112" s="59">
        <v>800</v>
      </c>
      <c r="D112" s="87">
        <f>D113</f>
        <v>7311.9880000000003</v>
      </c>
      <c r="E112" s="87">
        <f>E113</f>
        <v>6581</v>
      </c>
      <c r="F112" s="87">
        <f>F113</f>
        <v>0</v>
      </c>
      <c r="G112" s="87">
        <f>G113</f>
        <v>0</v>
      </c>
    </row>
    <row r="113" spans="1:8" ht="24.75" hidden="1" customHeight="1" x14ac:dyDescent="0.2">
      <c r="A113" s="12" t="s">
        <v>141</v>
      </c>
      <c r="B113" s="12">
        <v>4400000000</v>
      </c>
      <c r="C113" s="59">
        <v>810</v>
      </c>
      <c r="D113" s="87">
        <f>'3'!F391</f>
        <v>7311.9880000000003</v>
      </c>
      <c r="E113" s="87">
        <f>'3'!G391</f>
        <v>6581</v>
      </c>
      <c r="F113" s="87">
        <f>'3'!H391</f>
        <v>0</v>
      </c>
      <c r="G113" s="87">
        <f>'3'!I391</f>
        <v>0</v>
      </c>
    </row>
    <row r="114" spans="1:8" ht="76.5" x14ac:dyDescent="0.2">
      <c r="A114" s="12" t="s">
        <v>290</v>
      </c>
      <c r="B114" s="12">
        <v>4400000000</v>
      </c>
      <c r="C114" s="59">
        <v>465</v>
      </c>
      <c r="D114" s="87">
        <f>'3'!F366</f>
        <v>2913.1239999999998</v>
      </c>
      <c r="E114" s="87">
        <f>'3'!G366</f>
        <v>2476.1550000000002</v>
      </c>
      <c r="F114" s="87">
        <f>'3'!H366</f>
        <v>1623.6220000000001</v>
      </c>
      <c r="G114" s="87">
        <f>'3'!I366</f>
        <v>1380.07</v>
      </c>
      <c r="H114" s="141"/>
    </row>
    <row r="115" spans="1:8" x14ac:dyDescent="0.2">
      <c r="A115" s="48" t="s">
        <v>76</v>
      </c>
      <c r="B115" s="12">
        <v>4400000000</v>
      </c>
      <c r="C115" s="59">
        <v>800</v>
      </c>
      <c r="D115" s="87">
        <f>D116</f>
        <v>117.77500000000001</v>
      </c>
      <c r="E115" s="87"/>
      <c r="F115" s="87">
        <f>F116</f>
        <v>21.413</v>
      </c>
      <c r="G115" s="87"/>
      <c r="H115" s="141"/>
    </row>
    <row r="116" spans="1:8" x14ac:dyDescent="0.2">
      <c r="A116" s="48" t="s">
        <v>77</v>
      </c>
      <c r="B116" s="12">
        <v>4400000000</v>
      </c>
      <c r="C116" s="59">
        <v>850</v>
      </c>
      <c r="D116" s="87">
        <f>'3'!F368</f>
        <v>117.77500000000001</v>
      </c>
      <c r="E116" s="87"/>
      <c r="F116" s="87">
        <f>'3'!H368</f>
        <v>21.413</v>
      </c>
      <c r="G116" s="87"/>
      <c r="H116" s="141"/>
    </row>
    <row r="117" spans="1:8" s="70" customFormat="1" ht="25.5" x14ac:dyDescent="0.2">
      <c r="A117" s="36" t="s">
        <v>273</v>
      </c>
      <c r="B117" s="67">
        <v>4700000000</v>
      </c>
      <c r="C117" s="68"/>
      <c r="D117" s="86">
        <f>D118</f>
        <v>307.86200000000002</v>
      </c>
      <c r="E117" s="57"/>
      <c r="F117" s="86">
        <f>F118</f>
        <v>307.86200000000002</v>
      </c>
      <c r="G117" s="57"/>
      <c r="H117" s="142"/>
    </row>
    <row r="118" spans="1:8" ht="25.5" x14ac:dyDescent="0.2">
      <c r="A118" s="16" t="s">
        <v>101</v>
      </c>
      <c r="B118" s="49">
        <v>4700000000</v>
      </c>
      <c r="C118" s="60">
        <v>600</v>
      </c>
      <c r="D118" s="87">
        <f>D119</f>
        <v>307.86200000000002</v>
      </c>
      <c r="E118" s="56"/>
      <c r="F118" s="87">
        <f>F119</f>
        <v>307.86200000000002</v>
      </c>
      <c r="G118" s="56"/>
      <c r="H118" s="141"/>
    </row>
    <row r="119" spans="1:8" x14ac:dyDescent="0.2">
      <c r="A119" s="16" t="s">
        <v>102</v>
      </c>
      <c r="B119" s="49">
        <v>4700000000</v>
      </c>
      <c r="C119" s="60">
        <v>620</v>
      </c>
      <c r="D119" s="87">
        <f>'3'!F226</f>
        <v>307.86200000000002</v>
      </c>
      <c r="E119" s="56"/>
      <c r="F119" s="87">
        <f>'3'!H226</f>
        <v>307.86200000000002</v>
      </c>
      <c r="G119" s="56"/>
      <c r="H119" s="141"/>
    </row>
    <row r="120" spans="1:8" ht="38.25" x14ac:dyDescent="0.2">
      <c r="A120" s="36" t="s">
        <v>289</v>
      </c>
      <c r="B120" s="67">
        <v>4800000000</v>
      </c>
      <c r="C120" s="68"/>
      <c r="D120" s="86">
        <f>D121+D123</f>
        <v>2258.8940000000002</v>
      </c>
      <c r="E120" s="86">
        <f>E121+E123</f>
        <v>0</v>
      </c>
      <c r="F120" s="86">
        <f>F121+F123</f>
        <v>1242.6840000000002</v>
      </c>
      <c r="G120" s="86">
        <f>G121+G123</f>
        <v>0</v>
      </c>
      <c r="H120" s="141"/>
    </row>
    <row r="121" spans="1:8" ht="25.5" x14ac:dyDescent="0.2">
      <c r="A121" s="16" t="s">
        <v>74</v>
      </c>
      <c r="B121" s="49">
        <v>4800000000</v>
      </c>
      <c r="C121" s="60">
        <v>200</v>
      </c>
      <c r="D121" s="87">
        <f>D122</f>
        <v>255.012</v>
      </c>
      <c r="E121" s="56"/>
      <c r="F121" s="87">
        <f>F122</f>
        <v>113.054</v>
      </c>
      <c r="G121" s="56"/>
    </row>
    <row r="122" spans="1:8" ht="25.5" x14ac:dyDescent="0.2">
      <c r="A122" s="16" t="s">
        <v>75</v>
      </c>
      <c r="B122" s="49">
        <v>4800000000</v>
      </c>
      <c r="C122" s="60">
        <v>240</v>
      </c>
      <c r="D122" s="87">
        <f>'3'!F266</f>
        <v>255.012</v>
      </c>
      <c r="E122" s="56"/>
      <c r="F122" s="87">
        <f>'3'!H266</f>
        <v>113.054</v>
      </c>
      <c r="G122" s="56"/>
    </row>
    <row r="123" spans="1:8" ht="25.5" x14ac:dyDescent="0.2">
      <c r="A123" s="16" t="s">
        <v>101</v>
      </c>
      <c r="B123" s="49">
        <v>4800000000</v>
      </c>
      <c r="C123" s="60">
        <v>600</v>
      </c>
      <c r="D123" s="87">
        <f>D124</f>
        <v>2003.8820000000001</v>
      </c>
      <c r="E123" s="56"/>
      <c r="F123" s="87">
        <f>F124</f>
        <v>1129.6300000000001</v>
      </c>
      <c r="G123" s="56"/>
    </row>
    <row r="124" spans="1:8" x14ac:dyDescent="0.2">
      <c r="A124" s="16" t="s">
        <v>102</v>
      </c>
      <c r="B124" s="49">
        <v>4800000000</v>
      </c>
      <c r="C124" s="60">
        <v>620</v>
      </c>
      <c r="D124" s="87">
        <f>'3'!F189</f>
        <v>2003.8820000000001</v>
      </c>
      <c r="E124" s="56"/>
      <c r="F124" s="87">
        <f>'3'!H189</f>
        <v>1129.6300000000001</v>
      </c>
      <c r="G124" s="56"/>
    </row>
    <row r="125" spans="1:8" ht="38.25" x14ac:dyDescent="0.2">
      <c r="A125" s="36" t="s">
        <v>286</v>
      </c>
      <c r="B125" s="67">
        <v>4900000000</v>
      </c>
      <c r="C125" s="68"/>
      <c r="D125" s="86">
        <f>D126+D128+D130</f>
        <v>1920.88</v>
      </c>
      <c r="E125" s="57"/>
      <c r="F125" s="86">
        <f>F126+F128+F130</f>
        <v>728.97400000000005</v>
      </c>
      <c r="G125" s="57"/>
    </row>
    <row r="126" spans="1:8" ht="42" customHeight="1" x14ac:dyDescent="0.2">
      <c r="A126" s="12" t="s">
        <v>72</v>
      </c>
      <c r="B126" s="49">
        <v>4900000000</v>
      </c>
      <c r="C126" s="60">
        <v>100</v>
      </c>
      <c r="D126" s="87">
        <f>D127</f>
        <v>1915.88</v>
      </c>
      <c r="E126" s="56"/>
      <c r="F126" s="87">
        <f>F127</f>
        <v>723.97400000000005</v>
      </c>
      <c r="G126" s="56"/>
    </row>
    <row r="127" spans="1:8" x14ac:dyDescent="0.2">
      <c r="A127" s="12" t="s">
        <v>73</v>
      </c>
      <c r="B127" s="49">
        <v>4900000000</v>
      </c>
      <c r="C127" s="60">
        <v>120</v>
      </c>
      <c r="D127" s="87">
        <f>'3'!F514</f>
        <v>1915.88</v>
      </c>
      <c r="E127" s="56"/>
      <c r="F127" s="87">
        <f>'3'!H514</f>
        <v>723.97400000000005</v>
      </c>
      <c r="G127" s="56"/>
    </row>
    <row r="128" spans="1:8" ht="25.5" x14ac:dyDescent="0.2">
      <c r="A128" s="48" t="s">
        <v>74</v>
      </c>
      <c r="B128" s="49">
        <v>4900000000</v>
      </c>
      <c r="C128" s="60">
        <v>200</v>
      </c>
      <c r="D128" s="87">
        <f>D129</f>
        <v>4</v>
      </c>
      <c r="E128" s="56"/>
      <c r="F128" s="87">
        <f>F129</f>
        <v>4</v>
      </c>
      <c r="G128" s="56"/>
    </row>
    <row r="129" spans="1:7" ht="25.5" x14ac:dyDescent="0.2">
      <c r="A129" s="12" t="s">
        <v>75</v>
      </c>
      <c r="B129" s="49">
        <v>4900000000</v>
      </c>
      <c r="C129" s="60">
        <v>240</v>
      </c>
      <c r="D129" s="87">
        <f>'3'!F516</f>
        <v>4</v>
      </c>
      <c r="E129" s="56"/>
      <c r="F129" s="87">
        <f>'3'!H516</f>
        <v>4</v>
      </c>
      <c r="G129" s="56"/>
    </row>
    <row r="130" spans="1:7" x14ac:dyDescent="0.2">
      <c r="A130" s="48" t="s">
        <v>76</v>
      </c>
      <c r="B130" s="49">
        <v>4900000000</v>
      </c>
      <c r="C130" s="60">
        <v>800</v>
      </c>
      <c r="D130" s="87">
        <f>D131</f>
        <v>1</v>
      </c>
      <c r="E130" s="56"/>
      <c r="F130" s="87">
        <f>F131</f>
        <v>1</v>
      </c>
      <c r="G130" s="56"/>
    </row>
    <row r="131" spans="1:7" x14ac:dyDescent="0.2">
      <c r="A131" s="48" t="s">
        <v>77</v>
      </c>
      <c r="B131" s="49">
        <v>4900000000</v>
      </c>
      <c r="C131" s="60">
        <v>850</v>
      </c>
      <c r="D131" s="87">
        <f>'3'!F518</f>
        <v>1</v>
      </c>
      <c r="E131" s="56"/>
      <c r="F131" s="87">
        <f>'3'!H518</f>
        <v>1</v>
      </c>
      <c r="G131" s="56"/>
    </row>
    <row r="132" spans="1:7" ht="21.75" customHeight="1" x14ac:dyDescent="0.2">
      <c r="A132" s="36" t="s">
        <v>240</v>
      </c>
      <c r="B132" s="147" t="s">
        <v>20</v>
      </c>
      <c r="C132" s="68"/>
      <c r="D132" s="86">
        <f>D133+D151</f>
        <v>1491.5900000000001</v>
      </c>
      <c r="E132" s="86">
        <f>E133+E151</f>
        <v>76.284999999999997</v>
      </c>
      <c r="F132" s="86">
        <f>F133+F151</f>
        <v>76.284999999999997</v>
      </c>
      <c r="G132" s="86">
        <f>G133+G151</f>
        <v>76.284999999999997</v>
      </c>
    </row>
    <row r="133" spans="1:7" s="18" customFormat="1" ht="51" x14ac:dyDescent="0.2">
      <c r="A133" s="16" t="s">
        <v>247</v>
      </c>
      <c r="B133" s="146" t="s">
        <v>291</v>
      </c>
      <c r="C133" s="60"/>
      <c r="D133" s="87">
        <f>D141+D143</f>
        <v>1491.5900000000001</v>
      </c>
      <c r="E133" s="87">
        <f>E141+E143</f>
        <v>76.284999999999997</v>
      </c>
      <c r="F133" s="87">
        <f>F141+F143</f>
        <v>76.284999999999997</v>
      </c>
      <c r="G133" s="87">
        <f>G141+G143</f>
        <v>76.284999999999997</v>
      </c>
    </row>
    <row r="134" spans="1:7" s="18" customFormat="1" ht="51" hidden="1" x14ac:dyDescent="0.2">
      <c r="A134" s="12" t="s">
        <v>72</v>
      </c>
      <c r="B134" s="146" t="s">
        <v>241</v>
      </c>
      <c r="C134" s="60">
        <v>100</v>
      </c>
      <c r="D134" s="87" t="e">
        <f>D135</f>
        <v>#REF!</v>
      </c>
      <c r="E134" s="56" t="e">
        <f>E135</f>
        <v>#REF!</v>
      </c>
      <c r="F134" s="87" t="e">
        <f>F135</f>
        <v>#REF!</v>
      </c>
      <c r="G134" s="56" t="e">
        <f>G135</f>
        <v>#REF!</v>
      </c>
    </row>
    <row r="135" spans="1:7" s="18" customFormat="1" hidden="1" x14ac:dyDescent="0.2">
      <c r="A135" s="12" t="s">
        <v>73</v>
      </c>
      <c r="B135" s="146" t="s">
        <v>241</v>
      </c>
      <c r="C135" s="60">
        <v>120</v>
      </c>
      <c r="D135" s="87" t="e">
        <f>'3'!F240+'3'!F266+'3'!#REF!</f>
        <v>#REF!</v>
      </c>
      <c r="E135" s="56" t="e">
        <f>'3'!G240+'3'!G266+'3'!#REF!</f>
        <v>#REF!</v>
      </c>
      <c r="F135" s="87" t="e">
        <f>'3'!H240+'3'!H266+'3'!#REF!</f>
        <v>#REF!</v>
      </c>
      <c r="G135" s="56" t="e">
        <f>'3'!I240+'3'!I266+'3'!#REF!</f>
        <v>#REF!</v>
      </c>
    </row>
    <row r="136" spans="1:7" s="18" customFormat="1" ht="25.5" hidden="1" x14ac:dyDescent="0.2">
      <c r="A136" s="16" t="s">
        <v>101</v>
      </c>
      <c r="B136" s="146" t="s">
        <v>241</v>
      </c>
      <c r="C136" s="60">
        <v>600</v>
      </c>
      <c r="D136" s="87" t="e">
        <f>#REF!</f>
        <v>#REF!</v>
      </c>
      <c r="E136" s="56" t="e">
        <f>#REF!</f>
        <v>#REF!</v>
      </c>
      <c r="F136" s="87" t="e">
        <f>#REF!</f>
        <v>#REF!</v>
      </c>
      <c r="G136" s="56" t="e">
        <f>#REF!</f>
        <v>#REF!</v>
      </c>
    </row>
    <row r="137" spans="1:7" s="18" customFormat="1" ht="51" hidden="1" x14ac:dyDescent="0.2">
      <c r="A137" s="99" t="s">
        <v>72</v>
      </c>
      <c r="B137" s="146" t="s">
        <v>241</v>
      </c>
      <c r="C137" s="60">
        <v>100</v>
      </c>
      <c r="D137" s="87">
        <f>D138</f>
        <v>0</v>
      </c>
      <c r="E137" s="56"/>
      <c r="F137" s="87">
        <f>F138</f>
        <v>0</v>
      </c>
      <c r="G137" s="56"/>
    </row>
    <row r="138" spans="1:7" s="18" customFormat="1" hidden="1" x14ac:dyDescent="0.2">
      <c r="A138" s="99" t="s">
        <v>73</v>
      </c>
      <c r="B138" s="146" t="s">
        <v>241</v>
      </c>
      <c r="C138" s="60">
        <v>120</v>
      </c>
      <c r="D138" s="87"/>
      <c r="E138" s="56"/>
      <c r="F138" s="87"/>
      <c r="G138" s="56"/>
    </row>
    <row r="139" spans="1:7" s="18" customFormat="1" ht="38.25" hidden="1" x14ac:dyDescent="0.2">
      <c r="A139" s="99" t="s">
        <v>261</v>
      </c>
      <c r="B139" s="146" t="s">
        <v>241</v>
      </c>
      <c r="C139" s="60">
        <v>200</v>
      </c>
      <c r="D139" s="87">
        <f>D140</f>
        <v>0</v>
      </c>
      <c r="E139" s="56"/>
      <c r="F139" s="87">
        <f>F140</f>
        <v>0</v>
      </c>
      <c r="G139" s="56"/>
    </row>
    <row r="140" spans="1:7" s="18" customFormat="1" ht="25.5" hidden="1" x14ac:dyDescent="0.2">
      <c r="A140" s="99" t="s">
        <v>75</v>
      </c>
      <c r="B140" s="146" t="s">
        <v>241</v>
      </c>
      <c r="C140" s="60">
        <v>240</v>
      </c>
      <c r="D140" s="87"/>
      <c r="E140" s="56"/>
      <c r="F140" s="87"/>
      <c r="G140" s="56"/>
    </row>
    <row r="141" spans="1:7" s="18" customFormat="1" ht="25.5" x14ac:dyDescent="0.2">
      <c r="A141" s="99" t="s">
        <v>101</v>
      </c>
      <c r="B141" s="146" t="s">
        <v>291</v>
      </c>
      <c r="C141" s="60">
        <v>600</v>
      </c>
      <c r="D141" s="87">
        <f>D142</f>
        <v>76.284999999999997</v>
      </c>
      <c r="E141" s="87">
        <f>E142</f>
        <v>76.284999999999997</v>
      </c>
      <c r="F141" s="87">
        <f>F142</f>
        <v>76.284999999999997</v>
      </c>
      <c r="G141" s="87">
        <f>G142</f>
        <v>76.284999999999997</v>
      </c>
    </row>
    <row r="142" spans="1:7" s="18" customFormat="1" x14ac:dyDescent="0.2">
      <c r="A142" s="99" t="s">
        <v>102</v>
      </c>
      <c r="B142" s="146" t="s">
        <v>291</v>
      </c>
      <c r="C142" s="60">
        <v>620</v>
      </c>
      <c r="D142" s="87">
        <f>'3'!F271</f>
        <v>76.284999999999997</v>
      </c>
      <c r="E142" s="87">
        <f>'3'!G271</f>
        <v>76.284999999999997</v>
      </c>
      <c r="F142" s="87">
        <f>'3'!H271</f>
        <v>76.284999999999997</v>
      </c>
      <c r="G142" s="87">
        <f>'3'!I271</f>
        <v>76.284999999999997</v>
      </c>
    </row>
    <row r="143" spans="1:7" s="18" customFormat="1" x14ac:dyDescent="0.2">
      <c r="A143" s="16" t="s">
        <v>76</v>
      </c>
      <c r="B143" s="146" t="s">
        <v>291</v>
      </c>
      <c r="C143" s="60">
        <v>800</v>
      </c>
      <c r="D143" s="87">
        <f>D144</f>
        <v>1415.3050000000001</v>
      </c>
      <c r="E143" s="56">
        <f>E144</f>
        <v>0</v>
      </c>
      <c r="F143" s="87">
        <f>F144</f>
        <v>0</v>
      </c>
      <c r="G143" s="56">
        <f>G144</f>
        <v>0</v>
      </c>
    </row>
    <row r="144" spans="1:7" s="18" customFormat="1" x14ac:dyDescent="0.2">
      <c r="A144" s="16" t="s">
        <v>133</v>
      </c>
      <c r="B144" s="146" t="s">
        <v>291</v>
      </c>
      <c r="C144" s="60">
        <v>870</v>
      </c>
      <c r="D144" s="87">
        <f>'3'!F280</f>
        <v>1415.3050000000001</v>
      </c>
      <c r="E144" s="56">
        <f>'3'!G280</f>
        <v>0</v>
      </c>
      <c r="F144" s="87">
        <f>'3'!H280</f>
        <v>0</v>
      </c>
      <c r="G144" s="56">
        <f>'3'!I280</f>
        <v>0</v>
      </c>
    </row>
    <row r="145" spans="1:7" s="18" customFormat="1" ht="25.5" hidden="1" x14ac:dyDescent="0.2">
      <c r="A145" s="16" t="s">
        <v>248</v>
      </c>
      <c r="B145" s="49" t="s">
        <v>242</v>
      </c>
      <c r="C145" s="60"/>
      <c r="D145" s="87">
        <f t="shared" ref="D145:G146" si="12">D146</f>
        <v>0</v>
      </c>
      <c r="E145" s="56">
        <f t="shared" si="12"/>
        <v>0</v>
      </c>
      <c r="F145" s="87">
        <f t="shared" si="12"/>
        <v>0</v>
      </c>
      <c r="G145" s="56">
        <f t="shared" si="12"/>
        <v>0</v>
      </c>
    </row>
    <row r="146" spans="1:7" s="18" customFormat="1" ht="25.5" hidden="1" x14ac:dyDescent="0.2">
      <c r="A146" s="16" t="s">
        <v>74</v>
      </c>
      <c r="B146" s="49" t="s">
        <v>242</v>
      </c>
      <c r="C146" s="60">
        <v>200</v>
      </c>
      <c r="D146" s="87">
        <f t="shared" si="12"/>
        <v>0</v>
      </c>
      <c r="E146" s="56">
        <f t="shared" si="12"/>
        <v>0</v>
      </c>
      <c r="F146" s="87">
        <f t="shared" si="12"/>
        <v>0</v>
      </c>
      <c r="G146" s="56">
        <f t="shared" si="12"/>
        <v>0</v>
      </c>
    </row>
    <row r="147" spans="1:7" s="18" customFormat="1" ht="25.5" hidden="1" x14ac:dyDescent="0.2">
      <c r="A147" s="16" t="s">
        <v>75</v>
      </c>
      <c r="B147" s="49" t="s">
        <v>242</v>
      </c>
      <c r="C147" s="60">
        <v>240</v>
      </c>
      <c r="D147" s="87">
        <f>'3'!F108</f>
        <v>0</v>
      </c>
      <c r="E147" s="56">
        <f>'3'!G108</f>
        <v>0</v>
      </c>
      <c r="F147" s="87">
        <f>'3'!H108</f>
        <v>0</v>
      </c>
      <c r="G147" s="56">
        <f>'3'!I108</f>
        <v>0</v>
      </c>
    </row>
    <row r="148" spans="1:7" s="18" customFormat="1" ht="25.5" hidden="1" x14ac:dyDescent="0.2">
      <c r="A148" s="16" t="s">
        <v>246</v>
      </c>
      <c r="B148" s="49" t="s">
        <v>245</v>
      </c>
      <c r="C148" s="60"/>
      <c r="D148" s="87">
        <f t="shared" ref="D148:G149" si="13">D149</f>
        <v>0</v>
      </c>
      <c r="E148" s="56">
        <f t="shared" si="13"/>
        <v>0</v>
      </c>
      <c r="F148" s="87">
        <f t="shared" si="13"/>
        <v>0</v>
      </c>
      <c r="G148" s="56">
        <f t="shared" si="13"/>
        <v>0</v>
      </c>
    </row>
    <row r="149" spans="1:7" s="18" customFormat="1" ht="25.5" hidden="1" x14ac:dyDescent="0.2">
      <c r="A149" s="16" t="s">
        <v>74</v>
      </c>
      <c r="B149" s="49" t="s">
        <v>245</v>
      </c>
      <c r="C149" s="60">
        <v>200</v>
      </c>
      <c r="D149" s="87">
        <f t="shared" si="13"/>
        <v>0</v>
      </c>
      <c r="E149" s="56">
        <f t="shared" si="13"/>
        <v>0</v>
      </c>
      <c r="F149" s="87">
        <f t="shared" si="13"/>
        <v>0</v>
      </c>
      <c r="G149" s="56">
        <f t="shared" si="13"/>
        <v>0</v>
      </c>
    </row>
    <row r="150" spans="1:7" s="18" customFormat="1" ht="25.5" hidden="1" x14ac:dyDescent="0.2">
      <c r="A150" s="16" t="s">
        <v>75</v>
      </c>
      <c r="B150" s="49" t="s">
        <v>245</v>
      </c>
      <c r="C150" s="60">
        <v>240</v>
      </c>
      <c r="D150" s="87">
        <f>'3'!F157</f>
        <v>0</v>
      </c>
      <c r="E150" s="56">
        <f>'3'!G157</f>
        <v>0</v>
      </c>
      <c r="F150" s="87">
        <f>'3'!H157</f>
        <v>0</v>
      </c>
      <c r="G150" s="56">
        <f>'3'!I157</f>
        <v>0</v>
      </c>
    </row>
    <row r="151" spans="1:7" s="18" customFormat="1" ht="25.5" hidden="1" x14ac:dyDescent="0.2">
      <c r="A151" s="16" t="s">
        <v>249</v>
      </c>
      <c r="B151" s="49" t="s">
        <v>243</v>
      </c>
      <c r="C151" s="60"/>
      <c r="D151" s="87">
        <f t="shared" ref="D151:G152" si="14">D152</f>
        <v>0</v>
      </c>
      <c r="E151" s="56">
        <f t="shared" si="14"/>
        <v>0</v>
      </c>
      <c r="F151" s="87">
        <f t="shared" si="14"/>
        <v>0</v>
      </c>
      <c r="G151" s="56">
        <f t="shared" si="14"/>
        <v>0</v>
      </c>
    </row>
    <row r="152" spans="1:7" s="18" customFormat="1" ht="25.5" hidden="1" x14ac:dyDescent="0.2">
      <c r="A152" s="16" t="s">
        <v>101</v>
      </c>
      <c r="B152" s="49" t="s">
        <v>243</v>
      </c>
      <c r="C152" s="60">
        <v>600</v>
      </c>
      <c r="D152" s="87">
        <f t="shared" si="14"/>
        <v>0</v>
      </c>
      <c r="E152" s="56">
        <f t="shared" si="14"/>
        <v>0</v>
      </c>
      <c r="F152" s="87">
        <f t="shared" si="14"/>
        <v>0</v>
      </c>
      <c r="G152" s="56">
        <f t="shared" si="14"/>
        <v>0</v>
      </c>
    </row>
    <row r="153" spans="1:7" s="18" customFormat="1" hidden="1" x14ac:dyDescent="0.2">
      <c r="A153" s="16" t="s">
        <v>102</v>
      </c>
      <c r="B153" s="49" t="s">
        <v>243</v>
      </c>
      <c r="C153" s="60">
        <v>620</v>
      </c>
      <c r="D153" s="87"/>
      <c r="E153" s="56"/>
      <c r="F153" s="87"/>
      <c r="G153" s="56"/>
    </row>
    <row r="154" spans="1:7" s="18" customFormat="1" ht="25.5" hidden="1" x14ac:dyDescent="0.2">
      <c r="A154" s="16" t="s">
        <v>250</v>
      </c>
      <c r="B154" s="49" t="s">
        <v>244</v>
      </c>
      <c r="C154" s="60"/>
      <c r="D154" s="87">
        <f t="shared" ref="D154:G155" si="15">D155</f>
        <v>0</v>
      </c>
      <c r="E154" s="56">
        <f t="shared" si="15"/>
        <v>0</v>
      </c>
      <c r="F154" s="87">
        <f t="shared" si="15"/>
        <v>0</v>
      </c>
      <c r="G154" s="56">
        <f t="shared" si="15"/>
        <v>0</v>
      </c>
    </row>
    <row r="155" spans="1:7" ht="25.5" hidden="1" x14ac:dyDescent="0.2">
      <c r="A155" s="16" t="s">
        <v>174</v>
      </c>
      <c r="B155" s="49" t="s">
        <v>244</v>
      </c>
      <c r="C155" s="60">
        <v>400</v>
      </c>
      <c r="D155" s="87">
        <f t="shared" si="15"/>
        <v>0</v>
      </c>
      <c r="E155" s="56">
        <f t="shared" si="15"/>
        <v>0</v>
      </c>
      <c r="F155" s="87">
        <f t="shared" si="15"/>
        <v>0</v>
      </c>
      <c r="G155" s="56">
        <f t="shared" si="15"/>
        <v>0</v>
      </c>
    </row>
    <row r="156" spans="1:7" hidden="1" x14ac:dyDescent="0.2">
      <c r="A156" s="16" t="s">
        <v>175</v>
      </c>
      <c r="B156" s="49" t="s">
        <v>244</v>
      </c>
      <c r="C156" s="60">
        <v>410</v>
      </c>
      <c r="D156" s="87">
        <f>'3'!F466</f>
        <v>0</v>
      </c>
      <c r="E156" s="56">
        <f>'3'!G466</f>
        <v>0</v>
      </c>
      <c r="F156" s="87">
        <f>'3'!H466</f>
        <v>0</v>
      </c>
      <c r="G156" s="56">
        <f>'3'!I466</f>
        <v>0</v>
      </c>
    </row>
    <row r="157" spans="1:7" ht="12.75" customHeight="1" x14ac:dyDescent="0.2">
      <c r="A157" s="58" t="s">
        <v>5</v>
      </c>
      <c r="B157" s="58"/>
      <c r="C157" s="61"/>
      <c r="D157" s="86">
        <f>D11+D23+D34+D41+D44++D47+D50+D53+D58+D61+D64+D67+D74+D79+D89+D95+D98+D101+D104+D117+D120+D125+D132+D107</f>
        <v>480405.94400000002</v>
      </c>
      <c r="E157" s="86">
        <f>E11+E23+E34+E41+E44++E47+E50+E53+E58+E61+E64+E67+E74+E79+E89+E95+E98+E101+E104+E117+E120+E125+E132+E107</f>
        <v>182854.37699999998</v>
      </c>
      <c r="F157" s="86">
        <f>F11+F23+F34+F41+F44++F47+F50+F53+F58+F61+F64+F67+F74+F79+F89+F95+F98+F101+F104+F117+F120+F125+F132+F107</f>
        <v>144736.927</v>
      </c>
      <c r="G157" s="86">
        <f>G11+G23+G34+G41+G44++G47+G50+G53+G58+G61+G64+G67+G74+G79+G89+G95+G98+G101+G104+G117+G120+G125+G132+G107</f>
        <v>35698.33</v>
      </c>
    </row>
    <row r="158" spans="1:7" hidden="1" x14ac:dyDescent="0.2">
      <c r="A158" s="25" t="s">
        <v>158</v>
      </c>
      <c r="B158" s="25"/>
      <c r="C158" s="25"/>
      <c r="D158" s="88">
        <v>0</v>
      </c>
      <c r="E158" s="19">
        <v>0</v>
      </c>
    </row>
    <row r="159" spans="1:7" hidden="1" x14ac:dyDescent="0.2">
      <c r="A159" s="24" t="s">
        <v>158</v>
      </c>
      <c r="B159" s="24"/>
      <c r="C159" s="24"/>
      <c r="D159" s="89">
        <v>0</v>
      </c>
      <c r="E159" s="9">
        <v>0</v>
      </c>
    </row>
    <row r="160" spans="1:7" hidden="1" x14ac:dyDescent="0.2">
      <c r="A160" s="24" t="s">
        <v>158</v>
      </c>
      <c r="B160" s="24"/>
      <c r="C160" s="24"/>
      <c r="D160" s="89">
        <v>0</v>
      </c>
      <c r="E160" s="9">
        <v>0</v>
      </c>
    </row>
    <row r="161" spans="1:5" hidden="1" x14ac:dyDescent="0.2">
      <c r="A161" s="24" t="s">
        <v>158</v>
      </c>
      <c r="B161" s="24"/>
      <c r="C161" s="24"/>
      <c r="D161" s="89">
        <v>0</v>
      </c>
      <c r="E161" s="9">
        <v>0</v>
      </c>
    </row>
    <row r="162" spans="1:5" hidden="1" x14ac:dyDescent="0.2">
      <c r="A162" s="24" t="s">
        <v>158</v>
      </c>
      <c r="B162" s="24"/>
      <c r="C162" s="24"/>
      <c r="D162" s="89">
        <v>0</v>
      </c>
      <c r="E162" s="9">
        <v>0</v>
      </c>
    </row>
    <row r="163" spans="1:5" hidden="1" x14ac:dyDescent="0.2">
      <c r="A163" s="24" t="s">
        <v>158</v>
      </c>
      <c r="B163" s="24"/>
      <c r="C163" s="24"/>
      <c r="D163" s="89">
        <v>0</v>
      </c>
      <c r="E163" s="9">
        <v>0</v>
      </c>
    </row>
    <row r="164" spans="1:5" hidden="1" x14ac:dyDescent="0.2">
      <c r="A164" s="24" t="s">
        <v>158</v>
      </c>
      <c r="B164" s="24"/>
      <c r="C164" s="24"/>
      <c r="D164" s="89">
        <v>0</v>
      </c>
      <c r="E164" s="9">
        <v>0</v>
      </c>
    </row>
    <row r="165" spans="1:5" hidden="1" x14ac:dyDescent="0.2">
      <c r="A165" s="24" t="s">
        <v>158</v>
      </c>
      <c r="B165" s="24"/>
      <c r="C165" s="24"/>
      <c r="D165" s="89">
        <v>0</v>
      </c>
      <c r="E165" s="9">
        <v>0</v>
      </c>
    </row>
    <row r="166" spans="1:5" hidden="1" x14ac:dyDescent="0.2">
      <c r="A166" s="24" t="s">
        <v>158</v>
      </c>
      <c r="B166" s="24"/>
      <c r="C166" s="24"/>
      <c r="D166" s="89">
        <v>0</v>
      </c>
      <c r="E166" s="9">
        <v>0</v>
      </c>
    </row>
    <row r="167" spans="1:5" hidden="1" x14ac:dyDescent="0.2">
      <c r="A167" s="24" t="s">
        <v>158</v>
      </c>
      <c r="B167" s="24"/>
      <c r="C167" s="24"/>
      <c r="D167" s="89">
        <v>0</v>
      </c>
      <c r="E167" s="9">
        <v>0</v>
      </c>
    </row>
    <row r="168" spans="1:5" hidden="1" x14ac:dyDescent="0.2">
      <c r="A168" s="24" t="s">
        <v>158</v>
      </c>
      <c r="B168" s="24"/>
      <c r="C168" s="24"/>
      <c r="D168" s="89">
        <v>0</v>
      </c>
      <c r="E168" s="9">
        <v>0</v>
      </c>
    </row>
    <row r="169" spans="1:5" hidden="1" x14ac:dyDescent="0.2">
      <c r="A169" s="24" t="s">
        <v>158</v>
      </c>
      <c r="B169" s="24"/>
      <c r="C169" s="24"/>
      <c r="D169" s="89">
        <v>0</v>
      </c>
      <c r="E169" s="9">
        <v>0</v>
      </c>
    </row>
    <row r="170" spans="1:5" hidden="1" x14ac:dyDescent="0.2">
      <c r="A170" s="24" t="s">
        <v>158</v>
      </c>
      <c r="B170" s="24"/>
      <c r="C170" s="24"/>
      <c r="D170" s="89">
        <v>0</v>
      </c>
      <c r="E170" s="9">
        <v>0</v>
      </c>
    </row>
    <row r="171" spans="1:5" hidden="1" x14ac:dyDescent="0.2">
      <c r="A171" s="24" t="s">
        <v>158</v>
      </c>
      <c r="B171" s="24"/>
      <c r="C171" s="24"/>
      <c r="D171" s="89">
        <v>0</v>
      </c>
      <c r="E171" s="9">
        <v>0</v>
      </c>
    </row>
    <row r="172" spans="1:5" hidden="1" x14ac:dyDescent="0.2">
      <c r="A172" s="24" t="s">
        <v>158</v>
      </c>
      <c r="B172" s="24"/>
      <c r="C172" s="24"/>
      <c r="D172" s="89">
        <v>0</v>
      </c>
      <c r="E172" s="9">
        <v>0</v>
      </c>
    </row>
    <row r="173" spans="1:5" hidden="1" x14ac:dyDescent="0.2">
      <c r="A173" s="24" t="s">
        <v>158</v>
      </c>
      <c r="B173" s="24"/>
      <c r="C173" s="24"/>
      <c r="D173" s="89">
        <v>0</v>
      </c>
      <c r="E173" s="9">
        <v>0</v>
      </c>
    </row>
    <row r="174" spans="1:5" hidden="1" x14ac:dyDescent="0.2">
      <c r="A174" s="24" t="s">
        <v>158</v>
      </c>
      <c r="B174" s="24"/>
      <c r="C174" s="24"/>
      <c r="D174" s="89">
        <v>0</v>
      </c>
      <c r="E174" s="9">
        <v>0</v>
      </c>
    </row>
    <row r="175" spans="1:5" hidden="1" x14ac:dyDescent="0.2">
      <c r="A175" s="24" t="s">
        <v>158</v>
      </c>
      <c r="B175" s="24"/>
      <c r="C175" s="24"/>
      <c r="D175" s="89">
        <v>0</v>
      </c>
      <c r="E175" s="9">
        <v>0</v>
      </c>
    </row>
    <row r="176" spans="1:5" hidden="1" x14ac:dyDescent="0.2">
      <c r="A176" s="24" t="s">
        <v>158</v>
      </c>
      <c r="B176" s="24"/>
      <c r="C176" s="24"/>
      <c r="D176" s="89">
        <v>0</v>
      </c>
      <c r="E176" s="9">
        <v>0</v>
      </c>
    </row>
    <row r="177" spans="1:5" hidden="1" x14ac:dyDescent="0.2">
      <c r="A177" s="24" t="s">
        <v>158</v>
      </c>
      <c r="B177" s="24"/>
      <c r="C177" s="24"/>
      <c r="D177" s="89">
        <v>0</v>
      </c>
      <c r="E177" s="9">
        <v>0</v>
      </c>
    </row>
    <row r="178" spans="1:5" hidden="1" x14ac:dyDescent="0.2">
      <c r="A178" s="24" t="s">
        <v>158</v>
      </c>
      <c r="B178" s="24"/>
      <c r="C178" s="24"/>
      <c r="D178" s="89">
        <v>0</v>
      </c>
      <c r="E178" s="9">
        <v>0</v>
      </c>
    </row>
    <row r="179" spans="1:5" hidden="1" x14ac:dyDescent="0.2">
      <c r="A179" s="24" t="s">
        <v>158</v>
      </c>
      <c r="B179" s="24"/>
      <c r="C179" s="24"/>
      <c r="D179" s="89">
        <v>0</v>
      </c>
      <c r="E179" s="9">
        <v>0</v>
      </c>
    </row>
    <row r="180" spans="1:5" hidden="1" x14ac:dyDescent="0.2">
      <c r="A180" s="24" t="s">
        <v>158</v>
      </c>
      <c r="B180" s="24"/>
      <c r="C180" s="24"/>
      <c r="D180" s="89">
        <v>0</v>
      </c>
      <c r="E180" s="9">
        <v>0</v>
      </c>
    </row>
    <row r="181" spans="1:5" hidden="1" x14ac:dyDescent="0.2">
      <c r="A181" s="24" t="s">
        <v>158</v>
      </c>
      <c r="B181" s="24"/>
      <c r="C181" s="24"/>
      <c r="D181" s="89">
        <v>0</v>
      </c>
      <c r="E181" s="9">
        <v>0</v>
      </c>
    </row>
    <row r="182" spans="1:5" hidden="1" x14ac:dyDescent="0.2">
      <c r="A182" s="24" t="s">
        <v>158</v>
      </c>
      <c r="B182" s="24"/>
      <c r="C182" s="24"/>
      <c r="D182" s="89">
        <v>0</v>
      </c>
      <c r="E182" s="9">
        <v>0</v>
      </c>
    </row>
    <row r="183" spans="1:5" hidden="1" x14ac:dyDescent="0.2">
      <c r="A183" s="24" t="s">
        <v>158</v>
      </c>
      <c r="B183" s="24"/>
      <c r="C183" s="24"/>
      <c r="D183" s="89">
        <v>0</v>
      </c>
      <c r="E183" s="9">
        <v>0</v>
      </c>
    </row>
    <row r="184" spans="1:5" hidden="1" x14ac:dyDescent="0.2">
      <c r="A184" s="24" t="s">
        <v>158</v>
      </c>
      <c r="B184" s="24"/>
      <c r="C184" s="24"/>
      <c r="D184" s="89">
        <v>0</v>
      </c>
      <c r="E184" s="9">
        <v>0</v>
      </c>
    </row>
    <row r="185" spans="1:5" hidden="1" x14ac:dyDescent="0.2">
      <c r="A185" s="24" t="s">
        <v>158</v>
      </c>
      <c r="B185" s="24"/>
      <c r="C185" s="24"/>
      <c r="D185" s="89">
        <v>0</v>
      </c>
      <c r="E185" s="9">
        <v>0</v>
      </c>
    </row>
    <row r="186" spans="1:5" hidden="1" x14ac:dyDescent="0.2">
      <c r="A186" s="24" t="s">
        <v>158</v>
      </c>
      <c r="B186" s="24"/>
      <c r="C186" s="24"/>
      <c r="D186" s="89">
        <v>0</v>
      </c>
      <c r="E186" s="9">
        <v>0</v>
      </c>
    </row>
    <row r="187" spans="1:5" hidden="1" x14ac:dyDescent="0.2">
      <c r="A187" s="24" t="s">
        <v>158</v>
      </c>
      <c r="B187" s="24"/>
      <c r="C187" s="24"/>
      <c r="D187" s="89">
        <v>0</v>
      </c>
      <c r="E187" s="9">
        <v>0</v>
      </c>
    </row>
    <row r="188" spans="1:5" hidden="1" x14ac:dyDescent="0.2">
      <c r="A188" s="24" t="s">
        <v>158</v>
      </c>
      <c r="B188" s="24"/>
      <c r="C188" s="24"/>
      <c r="D188" s="89">
        <v>0</v>
      </c>
      <c r="E188" s="9">
        <v>0</v>
      </c>
    </row>
    <row r="189" spans="1:5" hidden="1" x14ac:dyDescent="0.2">
      <c r="A189" s="24" t="s">
        <v>158</v>
      </c>
      <c r="B189" s="24"/>
      <c r="C189" s="24"/>
      <c r="D189" s="89">
        <v>0</v>
      </c>
      <c r="E189" s="9">
        <v>0</v>
      </c>
    </row>
    <row r="190" spans="1:5" hidden="1" x14ac:dyDescent="0.2">
      <c r="A190" s="24" t="s">
        <v>158</v>
      </c>
      <c r="B190" s="24"/>
      <c r="C190" s="24"/>
      <c r="D190" s="89">
        <v>0</v>
      </c>
      <c r="E190" s="9">
        <v>0</v>
      </c>
    </row>
    <row r="191" spans="1:5" hidden="1" x14ac:dyDescent="0.2">
      <c r="A191" s="24" t="s">
        <v>158</v>
      </c>
      <c r="B191" s="24"/>
      <c r="C191" s="24"/>
      <c r="D191" s="89">
        <v>0</v>
      </c>
      <c r="E191" s="9">
        <v>0</v>
      </c>
    </row>
    <row r="192" spans="1:5" hidden="1" x14ac:dyDescent="0.2">
      <c r="A192" s="24" t="s">
        <v>158</v>
      </c>
      <c r="B192" s="24"/>
      <c r="C192" s="24"/>
      <c r="D192" s="89">
        <v>0</v>
      </c>
      <c r="E192" s="9">
        <v>0</v>
      </c>
    </row>
    <row r="193" spans="1:5" hidden="1" x14ac:dyDescent="0.2">
      <c r="A193" s="24" t="s">
        <v>158</v>
      </c>
      <c r="B193" s="24"/>
      <c r="C193" s="24"/>
      <c r="D193" s="89">
        <v>0</v>
      </c>
      <c r="E193" s="9">
        <v>0</v>
      </c>
    </row>
    <row r="194" spans="1:5" hidden="1" x14ac:dyDescent="0.2">
      <c r="A194" s="24" t="s">
        <v>158</v>
      </c>
      <c r="B194" s="24"/>
      <c r="C194" s="24"/>
      <c r="D194" s="89">
        <v>0</v>
      </c>
      <c r="E194" s="9">
        <v>0</v>
      </c>
    </row>
    <row r="195" spans="1:5" hidden="1" x14ac:dyDescent="0.2">
      <c r="A195" s="24" t="s">
        <v>158</v>
      </c>
      <c r="B195" s="24"/>
      <c r="C195" s="24"/>
      <c r="D195" s="89">
        <v>0</v>
      </c>
      <c r="E195" s="9">
        <v>0</v>
      </c>
    </row>
    <row r="196" spans="1:5" hidden="1" x14ac:dyDescent="0.2">
      <c r="A196" s="24" t="s">
        <v>158</v>
      </c>
      <c r="B196" s="24"/>
      <c r="C196" s="24"/>
      <c r="D196" s="89">
        <v>0</v>
      </c>
      <c r="E196" s="9">
        <v>0</v>
      </c>
    </row>
    <row r="197" spans="1:5" hidden="1" x14ac:dyDescent="0.2">
      <c r="A197" s="24" t="s">
        <v>158</v>
      </c>
      <c r="B197" s="24"/>
      <c r="C197" s="24"/>
      <c r="D197" s="89">
        <v>0</v>
      </c>
      <c r="E197" s="9">
        <v>0</v>
      </c>
    </row>
    <row r="198" spans="1:5" hidden="1" x14ac:dyDescent="0.2">
      <c r="A198" s="24" t="s">
        <v>158</v>
      </c>
      <c r="B198" s="24"/>
      <c r="C198" s="24"/>
      <c r="D198" s="89">
        <v>0</v>
      </c>
      <c r="E198" s="9">
        <v>0</v>
      </c>
    </row>
    <row r="199" spans="1:5" hidden="1" x14ac:dyDescent="0.2">
      <c r="A199" s="24" t="s">
        <v>158</v>
      </c>
      <c r="B199" s="24"/>
      <c r="C199" s="24"/>
      <c r="D199" s="89">
        <v>0</v>
      </c>
      <c r="E199" s="9">
        <v>0</v>
      </c>
    </row>
    <row r="200" spans="1:5" hidden="1" x14ac:dyDescent="0.2">
      <c r="A200" s="24" t="s">
        <v>158</v>
      </c>
      <c r="B200" s="24"/>
      <c r="C200" s="24"/>
      <c r="D200" s="89">
        <v>0</v>
      </c>
      <c r="E200" s="9">
        <v>0</v>
      </c>
    </row>
    <row r="201" spans="1:5" hidden="1" x14ac:dyDescent="0.2">
      <c r="A201" s="24" t="s">
        <v>158</v>
      </c>
      <c r="B201" s="24"/>
      <c r="C201" s="24"/>
      <c r="D201" s="89">
        <v>0</v>
      </c>
      <c r="E201" s="9">
        <v>0</v>
      </c>
    </row>
    <row r="202" spans="1:5" hidden="1" x14ac:dyDescent="0.2">
      <c r="A202" s="24" t="s">
        <v>158</v>
      </c>
      <c r="B202" s="24"/>
      <c r="C202" s="24"/>
      <c r="D202" s="89">
        <v>0</v>
      </c>
      <c r="E202" s="9">
        <v>0</v>
      </c>
    </row>
    <row r="203" spans="1:5" hidden="1" x14ac:dyDescent="0.2">
      <c r="A203" s="24" t="s">
        <v>158</v>
      </c>
      <c r="B203" s="24"/>
      <c r="C203" s="24"/>
      <c r="D203" s="89">
        <v>0</v>
      </c>
      <c r="E203" s="9">
        <v>0</v>
      </c>
    </row>
    <row r="204" spans="1:5" hidden="1" x14ac:dyDescent="0.2">
      <c r="A204" s="24" t="s">
        <v>158</v>
      </c>
      <c r="B204" s="24"/>
      <c r="C204" s="24"/>
      <c r="D204" s="89">
        <v>0</v>
      </c>
      <c r="E204" s="9">
        <v>0</v>
      </c>
    </row>
    <row r="205" spans="1:5" hidden="1" x14ac:dyDescent="0.2">
      <c r="A205" s="24" t="s">
        <v>158</v>
      </c>
      <c r="B205" s="24"/>
      <c r="C205" s="24"/>
      <c r="D205" s="89">
        <v>0</v>
      </c>
      <c r="E205" s="9">
        <v>0</v>
      </c>
    </row>
    <row r="206" spans="1:5" hidden="1" x14ac:dyDescent="0.2">
      <c r="A206" s="24" t="s">
        <v>158</v>
      </c>
      <c r="B206" s="24"/>
      <c r="C206" s="24"/>
      <c r="D206" s="89">
        <v>0</v>
      </c>
      <c r="E206" s="9">
        <v>0</v>
      </c>
    </row>
    <row r="207" spans="1:5" hidden="1" x14ac:dyDescent="0.2">
      <c r="A207" s="24" t="s">
        <v>158</v>
      </c>
      <c r="B207" s="24"/>
      <c r="C207" s="24"/>
      <c r="D207" s="89">
        <v>0</v>
      </c>
      <c r="E207" s="9">
        <v>0</v>
      </c>
    </row>
    <row r="208" spans="1:5" hidden="1" x14ac:dyDescent="0.2">
      <c r="A208" s="24" t="s">
        <v>158</v>
      </c>
      <c r="B208" s="24"/>
      <c r="C208" s="24"/>
      <c r="D208" s="89">
        <v>0</v>
      </c>
      <c r="E208" s="9">
        <v>0</v>
      </c>
    </row>
    <row r="209" spans="1:5" hidden="1" x14ac:dyDescent="0.2">
      <c r="A209" s="24" t="s">
        <v>158</v>
      </c>
      <c r="B209" s="24"/>
      <c r="C209" s="24"/>
      <c r="D209" s="89">
        <v>0</v>
      </c>
      <c r="E209" s="9">
        <v>0</v>
      </c>
    </row>
    <row r="210" spans="1:5" hidden="1" x14ac:dyDescent="0.2">
      <c r="A210" s="24" t="s">
        <v>158</v>
      </c>
      <c r="B210" s="24"/>
      <c r="C210" s="24"/>
      <c r="D210" s="89">
        <v>0</v>
      </c>
      <c r="E210" s="9">
        <v>0</v>
      </c>
    </row>
    <row r="211" spans="1:5" hidden="1" x14ac:dyDescent="0.2">
      <c r="A211" s="24" t="s">
        <v>158</v>
      </c>
      <c r="B211" s="24"/>
      <c r="C211" s="24"/>
      <c r="D211" s="89">
        <v>0</v>
      </c>
      <c r="E211" s="9">
        <v>0</v>
      </c>
    </row>
    <row r="212" spans="1:5" hidden="1" x14ac:dyDescent="0.2">
      <c r="A212" s="24" t="s">
        <v>158</v>
      </c>
      <c r="B212" s="24"/>
      <c r="C212" s="24"/>
      <c r="D212" s="89">
        <v>0</v>
      </c>
      <c r="E212" s="9">
        <v>0</v>
      </c>
    </row>
    <row r="213" spans="1:5" hidden="1" x14ac:dyDescent="0.2">
      <c r="A213" s="24" t="s">
        <v>158</v>
      </c>
      <c r="B213" s="24"/>
      <c r="C213" s="24"/>
      <c r="D213" s="89">
        <v>0</v>
      </c>
      <c r="E213" s="9">
        <v>0</v>
      </c>
    </row>
    <row r="214" spans="1:5" hidden="1" x14ac:dyDescent="0.2">
      <c r="A214" s="24" t="s">
        <v>158</v>
      </c>
      <c r="B214" s="24"/>
      <c r="C214" s="24"/>
      <c r="D214" s="89">
        <v>0</v>
      </c>
      <c r="E214" s="9">
        <v>0</v>
      </c>
    </row>
    <row r="215" spans="1:5" hidden="1" x14ac:dyDescent="0.2">
      <c r="A215" s="24" t="s">
        <v>158</v>
      </c>
      <c r="B215" s="24"/>
      <c r="C215" s="24"/>
      <c r="D215" s="89">
        <v>0</v>
      </c>
      <c r="E215" s="9">
        <v>0</v>
      </c>
    </row>
    <row r="216" spans="1:5" hidden="1" x14ac:dyDescent="0.2">
      <c r="A216" s="24" t="s">
        <v>158</v>
      </c>
      <c r="B216" s="24"/>
      <c r="C216" s="24"/>
      <c r="D216" s="89">
        <v>0</v>
      </c>
      <c r="E216" s="9">
        <v>0</v>
      </c>
    </row>
    <row r="217" spans="1:5" hidden="1" x14ac:dyDescent="0.2">
      <c r="A217" s="24" t="s">
        <v>158</v>
      </c>
      <c r="B217" s="24"/>
      <c r="C217" s="24"/>
      <c r="D217" s="89">
        <v>0</v>
      </c>
      <c r="E217" s="9">
        <v>0</v>
      </c>
    </row>
    <row r="218" spans="1:5" hidden="1" x14ac:dyDescent="0.2">
      <c r="A218" s="24" t="s">
        <v>158</v>
      </c>
      <c r="B218" s="24"/>
      <c r="C218" s="24"/>
      <c r="D218" s="89">
        <v>0</v>
      </c>
      <c r="E218" s="9">
        <v>0</v>
      </c>
    </row>
    <row r="219" spans="1:5" hidden="1" x14ac:dyDescent="0.2">
      <c r="A219" s="24" t="s">
        <v>158</v>
      </c>
      <c r="B219" s="24"/>
      <c r="C219" s="24"/>
      <c r="D219" s="89">
        <v>0</v>
      </c>
      <c r="E219" s="9">
        <v>0</v>
      </c>
    </row>
    <row r="220" spans="1:5" hidden="1" x14ac:dyDescent="0.2">
      <c r="A220" s="24" t="s">
        <v>158</v>
      </c>
      <c r="B220" s="24"/>
      <c r="C220" s="24"/>
      <c r="D220" s="89">
        <v>0</v>
      </c>
      <c r="E220" s="9">
        <v>0</v>
      </c>
    </row>
    <row r="221" spans="1:5" hidden="1" x14ac:dyDescent="0.2">
      <c r="A221" s="24" t="s">
        <v>158</v>
      </c>
      <c r="B221" s="24"/>
      <c r="C221" s="24"/>
      <c r="D221" s="89">
        <v>0</v>
      </c>
      <c r="E221" s="9">
        <v>0</v>
      </c>
    </row>
    <row r="222" spans="1:5" hidden="1" x14ac:dyDescent="0.2">
      <c r="A222" s="24" t="s">
        <v>158</v>
      </c>
      <c r="B222" s="24"/>
      <c r="C222" s="24"/>
      <c r="D222" s="89">
        <v>0</v>
      </c>
      <c r="E222" s="9">
        <v>0</v>
      </c>
    </row>
    <row r="223" spans="1:5" hidden="1" x14ac:dyDescent="0.2">
      <c r="A223" s="24" t="s">
        <v>158</v>
      </c>
      <c r="B223" s="24"/>
      <c r="C223" s="24"/>
      <c r="D223" s="89">
        <v>0</v>
      </c>
      <c r="E223" s="9">
        <v>0</v>
      </c>
    </row>
    <row r="224" spans="1:5" hidden="1" x14ac:dyDescent="0.2">
      <c r="A224" s="24" t="s">
        <v>158</v>
      </c>
      <c r="B224" s="24"/>
      <c r="C224" s="24"/>
      <c r="D224" s="89">
        <v>0</v>
      </c>
      <c r="E224" s="9">
        <v>0</v>
      </c>
    </row>
    <row r="225" spans="1:5" hidden="1" x14ac:dyDescent="0.2">
      <c r="A225" s="24" t="s">
        <v>158</v>
      </c>
      <c r="B225" s="24"/>
      <c r="C225" s="24"/>
      <c r="D225" s="89">
        <v>0</v>
      </c>
      <c r="E225" s="9">
        <v>0</v>
      </c>
    </row>
    <row r="226" spans="1:5" hidden="1" x14ac:dyDescent="0.2">
      <c r="A226" s="24" t="s">
        <v>158</v>
      </c>
      <c r="B226" s="24"/>
      <c r="C226" s="24"/>
      <c r="D226" s="89">
        <v>0</v>
      </c>
      <c r="E226" s="9">
        <v>0</v>
      </c>
    </row>
    <row r="227" spans="1:5" hidden="1" x14ac:dyDescent="0.2">
      <c r="A227" s="24" t="s">
        <v>158</v>
      </c>
      <c r="B227" s="24"/>
      <c r="C227" s="24"/>
      <c r="D227" s="89">
        <v>0</v>
      </c>
      <c r="E227" s="9">
        <v>0</v>
      </c>
    </row>
    <row r="228" spans="1:5" hidden="1" x14ac:dyDescent="0.2">
      <c r="A228" s="24" t="s">
        <v>158</v>
      </c>
      <c r="B228" s="24"/>
      <c r="C228" s="24"/>
      <c r="D228" s="89">
        <v>0</v>
      </c>
      <c r="E228" s="9">
        <v>0</v>
      </c>
    </row>
    <row r="229" spans="1:5" hidden="1" x14ac:dyDescent="0.2">
      <c r="A229" s="24" t="s">
        <v>158</v>
      </c>
      <c r="B229" s="24"/>
      <c r="C229" s="24"/>
      <c r="D229" s="89">
        <v>0</v>
      </c>
      <c r="E229" s="9">
        <v>0</v>
      </c>
    </row>
    <row r="230" spans="1:5" hidden="1" x14ac:dyDescent="0.2">
      <c r="A230" s="24" t="s">
        <v>158</v>
      </c>
      <c r="B230" s="24"/>
      <c r="C230" s="24"/>
      <c r="D230" s="89">
        <v>0</v>
      </c>
      <c r="E230" s="9">
        <v>0</v>
      </c>
    </row>
    <row r="231" spans="1:5" hidden="1" x14ac:dyDescent="0.2">
      <c r="A231" s="24" t="s">
        <v>158</v>
      </c>
      <c r="B231" s="24"/>
      <c r="C231" s="24"/>
      <c r="D231" s="89">
        <v>0</v>
      </c>
      <c r="E231" s="9">
        <v>0</v>
      </c>
    </row>
    <row r="232" spans="1:5" hidden="1" x14ac:dyDescent="0.2">
      <c r="A232" s="24" t="s">
        <v>158</v>
      </c>
      <c r="B232" s="24"/>
      <c r="C232" s="24"/>
      <c r="D232" s="89">
        <v>0</v>
      </c>
      <c r="E232" s="9">
        <v>0</v>
      </c>
    </row>
    <row r="233" spans="1:5" hidden="1" x14ac:dyDescent="0.2">
      <c r="A233" s="24" t="s">
        <v>158</v>
      </c>
      <c r="B233" s="24"/>
      <c r="C233" s="24"/>
      <c r="D233" s="89">
        <v>0</v>
      </c>
      <c r="E233" s="9">
        <v>0</v>
      </c>
    </row>
    <row r="234" spans="1:5" x14ac:dyDescent="0.2">
      <c r="D234" s="90"/>
    </row>
    <row r="235" spans="1:5" x14ac:dyDescent="0.2">
      <c r="D235" s="90"/>
    </row>
  </sheetData>
  <sheetProtection selectLockedCells="1" selectUnlockedCells="1"/>
  <mergeCells count="11">
    <mergeCell ref="A7:G7"/>
    <mergeCell ref="F9:G9"/>
    <mergeCell ref="A9:A10"/>
    <mergeCell ref="D9:E9"/>
    <mergeCell ref="B9:B10"/>
    <mergeCell ref="C9:C10"/>
    <mergeCell ref="A1:G1"/>
    <mergeCell ref="A2:G2"/>
    <mergeCell ref="A3:G3"/>
    <mergeCell ref="A4:G4"/>
    <mergeCell ref="A5:G5"/>
  </mergeCells>
  <pageMargins left="0.59055118110236227" right="0.39370078740157483" top="0.78740157480314965" bottom="0.59055118110236227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3</vt:lpstr>
      <vt:lpstr>4</vt:lpstr>
      <vt:lpstr>5</vt:lpstr>
      <vt:lpstr>'3'!Область_печати</vt:lpstr>
      <vt:lpstr>'4'!Область_печати</vt:lpstr>
      <vt:lpstr>'5'!Область_печати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1</cp:lastModifiedBy>
  <cp:lastPrinted>2022-07-12T05:59:52Z</cp:lastPrinted>
  <dcterms:created xsi:type="dcterms:W3CDTF">2016-12-23T12:59:32Z</dcterms:created>
  <dcterms:modified xsi:type="dcterms:W3CDTF">2022-07-12T10:32:53Z</dcterms:modified>
</cp:coreProperties>
</file>