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90" windowWidth="15510" windowHeight="9495" activeTab="2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Ведом!$A$1:$H$504</definedName>
    <definedName name="_xlnm.Print_Area" localSheetId="1">Функц!$A$1:$E$152</definedName>
    <definedName name="_xlnm.Print_Area" localSheetId="2">ЦСР!$A$1:$F$228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/>
</workbook>
</file>

<file path=xl/calcChain.xml><?xml version="1.0" encoding="utf-8"?>
<calcChain xmlns="http://schemas.openxmlformats.org/spreadsheetml/2006/main">
  <c r="D72" i="7" l="1"/>
  <c r="D71" i="7" s="1"/>
  <c r="D70" i="7" s="1"/>
  <c r="D131" i="7" l="1"/>
  <c r="E16" i="7"/>
  <c r="D16" i="7"/>
  <c r="E30" i="7"/>
  <c r="D30" i="7"/>
  <c r="G165" i="1"/>
  <c r="F165" i="1"/>
  <c r="G166" i="1"/>
  <c r="G167" i="1"/>
  <c r="F166" i="1"/>
  <c r="F167" i="1"/>
  <c r="F47" i="1"/>
  <c r="F46" i="1" s="1"/>
  <c r="F44" i="1"/>
  <c r="F43" i="1" s="1"/>
  <c r="F42" i="1" l="1"/>
  <c r="G135" i="1" l="1"/>
  <c r="G134" i="1" s="1"/>
  <c r="G133" i="1" s="1"/>
  <c r="D65" i="2" s="1"/>
  <c r="D64" i="2" s="1"/>
  <c r="E117" i="7" l="1"/>
  <c r="D117" i="7"/>
  <c r="E108" i="7" l="1"/>
  <c r="D108" i="7"/>
  <c r="D77" i="7"/>
  <c r="E28" i="7" l="1"/>
  <c r="D28" i="7"/>
  <c r="F135" i="1" l="1"/>
  <c r="F134" i="1" s="1"/>
  <c r="F133" i="1" s="1"/>
  <c r="C65" i="2" s="1"/>
  <c r="C64" i="2" s="1"/>
  <c r="E93" i="7" l="1"/>
  <c r="E92" i="7" s="1"/>
  <c r="D93" i="7"/>
  <c r="D92" i="7" s="1"/>
  <c r="G324" i="1" l="1"/>
  <c r="D69" i="7" l="1"/>
  <c r="E69" i="7"/>
  <c r="E68" i="7" s="1"/>
  <c r="G406" i="1"/>
  <c r="G113" i="1"/>
  <c r="G112" i="1" s="1"/>
  <c r="F113" i="1"/>
  <c r="F112" i="1" s="1"/>
  <c r="F261" i="1" l="1"/>
  <c r="F260" i="1" s="1"/>
  <c r="D68" i="7" l="1"/>
  <c r="G238" i="1" l="1"/>
  <c r="F36" i="1" l="1"/>
  <c r="F313" i="1" l="1"/>
  <c r="F312" i="1" s="1"/>
  <c r="E124" i="7" l="1"/>
  <c r="E123" i="7" s="1"/>
  <c r="D124" i="7"/>
  <c r="G375" i="1"/>
  <c r="F375" i="1"/>
  <c r="G213" i="1" l="1"/>
  <c r="G207" i="1" s="1"/>
  <c r="G342" i="1"/>
  <c r="G341" i="1" s="1"/>
  <c r="G231" i="1" l="1"/>
  <c r="G225" i="1" s="1"/>
  <c r="G244" i="1" l="1"/>
  <c r="G243" i="1" s="1"/>
  <c r="G242" i="1" s="1"/>
  <c r="F244" i="1"/>
  <c r="F243" i="1" s="1"/>
  <c r="F242" i="1" s="1"/>
  <c r="G322" i="1" l="1"/>
  <c r="G240" i="1"/>
  <c r="F322" i="1" l="1"/>
  <c r="F177" i="1"/>
  <c r="G177" i="1"/>
  <c r="G170" i="1" l="1"/>
  <c r="E119" i="7" l="1"/>
  <c r="D119" i="7"/>
  <c r="D125" i="7" l="1"/>
  <c r="D123" i="7" s="1"/>
  <c r="G345" i="1"/>
  <c r="F348" i="1"/>
  <c r="D140" i="7"/>
  <c r="D139" i="7" s="1"/>
  <c r="F497" i="1"/>
  <c r="F290" i="1" l="1"/>
  <c r="E122" i="7" l="1"/>
  <c r="D122" i="7"/>
  <c r="G344" i="1"/>
  <c r="F345" i="1"/>
  <c r="F344" i="1" s="1"/>
  <c r="D118" i="7" l="1"/>
  <c r="E118" i="7"/>
  <c r="D138" i="7"/>
  <c r="G492" i="1" l="1"/>
  <c r="G491" i="1" s="1"/>
  <c r="G490" i="1" s="1"/>
  <c r="F495" i="1"/>
  <c r="E129" i="7" l="1"/>
  <c r="D133" i="7"/>
  <c r="D130" i="7"/>
  <c r="E102" i="7"/>
  <c r="D102" i="7"/>
  <c r="E100" i="7"/>
  <c r="D100" i="7"/>
  <c r="G397" i="1"/>
  <c r="G396" i="1" s="1"/>
  <c r="F397" i="1"/>
  <c r="F396" i="1" s="1"/>
  <c r="F240" i="1" l="1"/>
  <c r="F238" i="1"/>
  <c r="G237" i="1" l="1"/>
  <c r="F237" i="1"/>
  <c r="D136" i="7"/>
  <c r="F493" i="1" l="1"/>
  <c r="F492" i="1" s="1"/>
  <c r="F491" i="1" l="1"/>
  <c r="F490" i="1" s="1"/>
  <c r="E29" i="7" l="1"/>
  <c r="D29" i="7"/>
  <c r="G169" i="1" l="1"/>
  <c r="F170" i="1"/>
  <c r="F169" i="1" s="1"/>
  <c r="D82" i="2" l="1"/>
  <c r="C82" i="2"/>
  <c r="F81" i="1"/>
  <c r="D132" i="7" l="1"/>
  <c r="D129" i="7" s="1"/>
  <c r="F163" i="1"/>
  <c r="F162" i="1" s="1"/>
  <c r="D137" i="7" l="1"/>
  <c r="D135" i="7"/>
  <c r="D134" i="7" l="1"/>
  <c r="F83" i="1"/>
  <c r="E87" i="7" l="1"/>
  <c r="F342" i="1"/>
  <c r="F341" i="1" s="1"/>
  <c r="G373" i="1"/>
  <c r="F373" i="1"/>
  <c r="G372" i="1" l="1"/>
  <c r="E121" i="7" s="1"/>
  <c r="E120" i="7" s="1"/>
  <c r="F372" i="1"/>
  <c r="D121" i="7" s="1"/>
  <c r="G94" i="1"/>
  <c r="G87" i="1" s="1"/>
  <c r="G371" i="1" l="1"/>
  <c r="D50" i="2" s="1"/>
  <c r="F371" i="1"/>
  <c r="C50" i="2" s="1"/>
  <c r="G160" i="1"/>
  <c r="G154" i="1" s="1"/>
  <c r="G153" i="1" s="1"/>
  <c r="G452" i="1" l="1"/>
  <c r="G451" i="1" s="1"/>
  <c r="G450" i="1" s="1"/>
  <c r="F452" i="1"/>
  <c r="F451" i="1" s="1"/>
  <c r="F450" i="1" s="1"/>
  <c r="C77" i="2" l="1"/>
  <c r="D77" i="2"/>
  <c r="G217" i="1"/>
  <c r="G216" i="1" s="1"/>
  <c r="G215" i="1" s="1"/>
  <c r="G206" i="1" s="1"/>
  <c r="F216" i="1"/>
  <c r="F215" i="1" s="1"/>
  <c r="E89" i="7" l="1"/>
  <c r="D89" i="7"/>
  <c r="E95" i="7"/>
  <c r="D95" i="7"/>
  <c r="G122" i="1" l="1"/>
  <c r="E32" i="7" l="1"/>
  <c r="E31" i="7" s="1"/>
  <c r="D32" i="7"/>
  <c r="D31" i="7" s="1"/>
  <c r="G144" i="1"/>
  <c r="G66" i="1"/>
  <c r="G63" i="1" s="1"/>
  <c r="G62" i="1" s="1"/>
  <c r="D140" i="2" l="1"/>
  <c r="G15" i="1"/>
  <c r="G181" i="1"/>
  <c r="G180" i="1" s="1"/>
  <c r="G179" i="1" s="1"/>
  <c r="D111" i="2" s="1"/>
  <c r="F38" i="1" l="1"/>
  <c r="G369" i="1" l="1"/>
  <c r="G368" i="1" s="1"/>
  <c r="G364" i="1" s="1"/>
  <c r="F369" i="1"/>
  <c r="F368" i="1" s="1"/>
  <c r="F85" i="1"/>
  <c r="F76" i="1" s="1"/>
  <c r="D19" i="7" l="1"/>
  <c r="D18" i="7"/>
  <c r="E84" i="7" l="1"/>
  <c r="E83" i="7" s="1"/>
  <c r="C83" i="7"/>
  <c r="B83" i="7"/>
  <c r="A83" i="7"/>
  <c r="A84" i="7"/>
  <c r="B84" i="7"/>
  <c r="C84" i="7"/>
  <c r="D84" i="7"/>
  <c r="D83" i="7" s="1"/>
  <c r="F366" i="1" l="1"/>
  <c r="F365" i="1" s="1"/>
  <c r="F364" i="1" s="1"/>
  <c r="C74" i="2" l="1"/>
  <c r="C73" i="2" s="1"/>
  <c r="C72" i="2" s="1"/>
  <c r="C69" i="2" s="1"/>
  <c r="C68" i="2" s="1"/>
  <c r="E116" i="7" l="1"/>
  <c r="E115" i="7" s="1"/>
  <c r="D116" i="7"/>
  <c r="D115" i="7" s="1"/>
  <c r="E105" i="7"/>
  <c r="E104" i="7" s="1"/>
  <c r="E103" i="7" s="1"/>
  <c r="D105" i="7"/>
  <c r="D104" i="7" s="1"/>
  <c r="D103" i="7" s="1"/>
  <c r="B106" i="7"/>
  <c r="D51" i="2"/>
  <c r="C51" i="2"/>
  <c r="G131" i="1" l="1"/>
  <c r="G130" i="1" s="1"/>
  <c r="G129" i="1" s="1"/>
  <c r="D128" i="7" l="1"/>
  <c r="D127" i="7" s="1"/>
  <c r="D126" i="7" s="1"/>
  <c r="F24" i="1" l="1"/>
  <c r="F120" i="1"/>
  <c r="G120" i="1"/>
  <c r="F394" i="1" l="1"/>
  <c r="F393" i="1" s="1"/>
  <c r="F324" i="1" l="1"/>
  <c r="E143" i="7"/>
  <c r="E142" i="7" s="1"/>
  <c r="E141" i="7" s="1"/>
  <c r="E146" i="7"/>
  <c r="E145" i="7" s="1"/>
  <c r="E144" i="7" s="1"/>
  <c r="E148" i="7"/>
  <c r="E147" i="7" s="1"/>
  <c r="E152" i="7"/>
  <c r="E151" i="7" s="1"/>
  <c r="E150" i="7" s="1"/>
  <c r="E14" i="7"/>
  <c r="E13" i="7" s="1"/>
  <c r="E15" i="7"/>
  <c r="E23" i="7"/>
  <c r="E22" i="7" s="1"/>
  <c r="E18" i="7"/>
  <c r="E19" i="7"/>
  <c r="E21" i="7"/>
  <c r="E20" i="7" s="1"/>
  <c r="E26" i="7"/>
  <c r="E25" i="7" s="1"/>
  <c r="E27" i="7"/>
  <c r="E34" i="7"/>
  <c r="E33" i="7" s="1"/>
  <c r="E37" i="7"/>
  <c r="E36" i="7" s="1"/>
  <c r="E39" i="7"/>
  <c r="E38" i="7" s="1"/>
  <c r="E41" i="7"/>
  <c r="E40" i="7" s="1"/>
  <c r="E44" i="7"/>
  <c r="E43" i="7" s="1"/>
  <c r="E42" i="7" s="1"/>
  <c r="E47" i="7"/>
  <c r="E46" i="7" s="1"/>
  <c r="E45" i="7" s="1"/>
  <c r="E53" i="7"/>
  <c r="E52" i="7" s="1"/>
  <c r="E51" i="7" s="1"/>
  <c r="E56" i="7"/>
  <c r="E55" i="7" s="1"/>
  <c r="E54" i="7" s="1"/>
  <c r="E58" i="7"/>
  <c r="E57" i="7" s="1"/>
  <c r="E61" i="7"/>
  <c r="E60" i="7" s="1"/>
  <c r="E59" i="7" s="1"/>
  <c r="E64" i="7"/>
  <c r="E63" i="7" s="1"/>
  <c r="E62" i="7" s="1"/>
  <c r="E67" i="7"/>
  <c r="E66" i="7" s="1"/>
  <c r="E65" i="7" s="1"/>
  <c r="E75" i="7"/>
  <c r="E74" i="7" s="1"/>
  <c r="E77" i="7"/>
  <c r="E76" i="7" s="1"/>
  <c r="E79" i="7"/>
  <c r="E78" i="7" s="1"/>
  <c r="E82" i="7"/>
  <c r="E81" i="7" s="1"/>
  <c r="E80" i="7" s="1"/>
  <c r="E86" i="7"/>
  <c r="E88" i="7"/>
  <c r="E91" i="7"/>
  <c r="E90" i="7" s="1"/>
  <c r="E96" i="7"/>
  <c r="E94" i="7" s="1"/>
  <c r="E99" i="7"/>
  <c r="E101" i="7"/>
  <c r="E107" i="7"/>
  <c r="E106" i="7" s="1"/>
  <c r="E111" i="7"/>
  <c r="E110" i="7" s="1"/>
  <c r="E109" i="7" s="1"/>
  <c r="E114" i="7"/>
  <c r="E113" i="7" s="1"/>
  <c r="E112" i="7" s="1"/>
  <c r="D47" i="7"/>
  <c r="D96" i="7"/>
  <c r="D94" i="7" s="1"/>
  <c r="D91" i="7"/>
  <c r="E85" i="7" l="1"/>
  <c r="E24" i="7"/>
  <c r="E17" i="7"/>
  <c r="E12" i="7" s="1"/>
  <c r="E73" i="7"/>
  <c r="E35" i="7"/>
  <c r="E97" i="7"/>
  <c r="D152" i="7" l="1"/>
  <c r="D151" i="7" s="1"/>
  <c r="D150" i="7" s="1"/>
  <c r="D148" i="7"/>
  <c r="D147" i="7" s="1"/>
  <c r="D146" i="7"/>
  <c r="D145" i="7" s="1"/>
  <c r="D144" i="7" s="1"/>
  <c r="D143" i="7"/>
  <c r="D142" i="7" s="1"/>
  <c r="D141" i="7" s="1"/>
  <c r="D76" i="7"/>
  <c r="D79" i="7"/>
  <c r="D78" i="7" s="1"/>
  <c r="D75" i="7"/>
  <c r="D74" i="7" s="1"/>
  <c r="D111" i="7"/>
  <c r="D110" i="7" s="1"/>
  <c r="D109" i="7" s="1"/>
  <c r="D114" i="7"/>
  <c r="D113" i="7" s="1"/>
  <c r="D112" i="7" s="1"/>
  <c r="D107" i="7"/>
  <c r="D106" i="7" s="1"/>
  <c r="D61" i="7"/>
  <c r="D60" i="7" s="1"/>
  <c r="D59" i="7" s="1"/>
  <c r="D64" i="7"/>
  <c r="D63" i="7" s="1"/>
  <c r="D62" i="7" s="1"/>
  <c r="D82" i="7"/>
  <c r="D81" i="7" s="1"/>
  <c r="D80" i="7" s="1"/>
  <c r="D101" i="7"/>
  <c r="D99" i="7"/>
  <c r="D90" i="7"/>
  <c r="D88" i="7"/>
  <c r="D67" i="7"/>
  <c r="D66" i="7" s="1"/>
  <c r="D65" i="7" s="1"/>
  <c r="D56" i="7"/>
  <c r="D55" i="7" s="1"/>
  <c r="D54" i="7" s="1"/>
  <c r="D53" i="7"/>
  <c r="D52" i="7" s="1"/>
  <c r="D51" i="7" s="1"/>
  <c r="D46" i="7"/>
  <c r="D45" i="7" s="1"/>
  <c r="D44" i="7"/>
  <c r="D43" i="7" s="1"/>
  <c r="D42" i="7" s="1"/>
  <c r="D58" i="7"/>
  <c r="D57" i="7" s="1"/>
  <c r="D41" i="7"/>
  <c r="D40" i="7" s="1"/>
  <c r="D39" i="7"/>
  <c r="D38" i="7" s="1"/>
  <c r="D37" i="7"/>
  <c r="D36" i="7" s="1"/>
  <c r="D27" i="7"/>
  <c r="D34" i="7"/>
  <c r="D33" i="7" s="1"/>
  <c r="D26" i="7"/>
  <c r="D25" i="7" s="1"/>
  <c r="D23" i="7"/>
  <c r="D22" i="7" s="1"/>
  <c r="D15" i="7"/>
  <c r="D14" i="7"/>
  <c r="D13" i="7" s="1"/>
  <c r="D21" i="7"/>
  <c r="D20" i="7" s="1"/>
  <c r="B112" i="7"/>
  <c r="B109" i="7"/>
  <c r="B85" i="7"/>
  <c r="B80" i="7"/>
  <c r="B73" i="7"/>
  <c r="B65" i="7"/>
  <c r="B62" i="7"/>
  <c r="B59" i="7"/>
  <c r="B54" i="7"/>
  <c r="B51" i="7"/>
  <c r="B48" i="7"/>
  <c r="B45" i="7"/>
  <c r="B42" i="7"/>
  <c r="B35" i="7"/>
  <c r="B24" i="7"/>
  <c r="B12" i="7"/>
  <c r="G269" i="1"/>
  <c r="G273" i="1"/>
  <c r="G271" i="1"/>
  <c r="G192" i="1"/>
  <c r="G191" i="1" s="1"/>
  <c r="D24" i="7" l="1"/>
  <c r="D35" i="7"/>
  <c r="D97" i="7"/>
  <c r="D73" i="7"/>
  <c r="D17" i="7"/>
  <c r="D12" i="7" s="1"/>
  <c r="G263" i="1"/>
  <c r="G259" i="1" s="1"/>
  <c r="G138" i="1"/>
  <c r="G137" i="1" s="1"/>
  <c r="G75" i="1"/>
  <c r="G378" i="1"/>
  <c r="G377" i="1" s="1"/>
  <c r="G400" i="1"/>
  <c r="G399" i="1" s="1"/>
  <c r="D27" i="2" l="1"/>
  <c r="G176" i="1"/>
  <c r="F176" i="1"/>
  <c r="G174" i="1" l="1"/>
  <c r="G173" i="1" s="1"/>
  <c r="G172" i="1" s="1"/>
  <c r="F174" i="1"/>
  <c r="F173" i="1" s="1"/>
  <c r="F172" i="1" s="1"/>
  <c r="D39" i="2"/>
  <c r="D141" i="2"/>
  <c r="D38" i="2"/>
  <c r="D26" i="2"/>
  <c r="D19" i="2"/>
  <c r="D16" i="2"/>
  <c r="G448" i="1" l="1"/>
  <c r="G447" i="1" s="1"/>
  <c r="F448" i="1"/>
  <c r="F447" i="1" s="1"/>
  <c r="F446" i="1" s="1"/>
  <c r="G446" i="1" l="1"/>
  <c r="G445" i="1" s="1"/>
  <c r="F445" i="1"/>
  <c r="A112" i="7" l="1"/>
  <c r="D110" i="2" l="1"/>
  <c r="F406" i="1" l="1"/>
  <c r="F400" i="1" s="1"/>
  <c r="F339" i="1"/>
  <c r="G339" i="1"/>
  <c r="G316" i="1" s="1"/>
  <c r="G315" i="1" s="1"/>
  <c r="C119" i="2" l="1"/>
  <c r="C118" i="2" s="1"/>
  <c r="C117" i="2" s="1"/>
  <c r="C116" i="2" s="1"/>
  <c r="F189" i="1"/>
  <c r="F188" i="1" s="1"/>
  <c r="F187" i="1" s="1"/>
  <c r="B114" i="2" l="1"/>
  <c r="B115" i="2"/>
  <c r="A111" i="2"/>
  <c r="A115" i="2"/>
  <c r="D115" i="2"/>
  <c r="D114" i="2" s="1"/>
  <c r="C115" i="2"/>
  <c r="C114" i="2" s="1"/>
  <c r="C32" i="2"/>
  <c r="G185" i="1"/>
  <c r="F185" i="1"/>
  <c r="F184" i="1" s="1"/>
  <c r="F183" i="1" s="1"/>
  <c r="F310" i="1"/>
  <c r="F309" i="1" s="1"/>
  <c r="F308" i="1" s="1"/>
  <c r="C113" i="2" l="1"/>
  <c r="C112" i="2" s="1"/>
  <c r="D113" i="2"/>
  <c r="D112" i="2" s="1"/>
  <c r="G183" i="1"/>
  <c r="G184" i="1"/>
  <c r="F181" i="1" l="1"/>
  <c r="F180" i="1" s="1"/>
  <c r="F179" i="1" s="1"/>
  <c r="C111" i="2" l="1"/>
  <c r="F302" i="1" l="1"/>
  <c r="F301" i="1" s="1"/>
  <c r="F131" i="1" l="1"/>
  <c r="F130" i="1" s="1"/>
  <c r="F129" i="1" s="1"/>
  <c r="C63" i="2" s="1"/>
  <c r="F356" i="1" l="1"/>
  <c r="F355" i="1" s="1"/>
  <c r="F354" i="1" s="1"/>
  <c r="F119" i="1"/>
  <c r="F118" i="1" s="1"/>
  <c r="G119" i="1" l="1"/>
  <c r="G118" i="1" l="1"/>
  <c r="G111" i="1" s="1"/>
  <c r="G74" i="1" s="1"/>
  <c r="D40" i="2" l="1"/>
  <c r="F299" i="1"/>
  <c r="F298" i="1" s="1"/>
  <c r="F297" i="1" s="1"/>
  <c r="F296" i="1" s="1"/>
  <c r="G443" i="1" l="1"/>
  <c r="F443" i="1"/>
  <c r="F442" i="1" s="1"/>
  <c r="D50" i="7" s="1"/>
  <c r="G249" i="1"/>
  <c r="G248" i="1" s="1"/>
  <c r="F249" i="1"/>
  <c r="F248" i="1" s="1"/>
  <c r="G442" i="1" l="1"/>
  <c r="E50" i="7" s="1"/>
  <c r="F247" i="1"/>
  <c r="F246" i="1" s="1"/>
  <c r="C18" i="2" s="1"/>
  <c r="G247" i="1"/>
  <c r="G246" i="1" s="1"/>
  <c r="D18" i="2" s="1"/>
  <c r="E49" i="7" l="1"/>
  <c r="E48" i="7" s="1"/>
  <c r="E153" i="7" s="1"/>
  <c r="G441" i="1"/>
  <c r="F441" i="1"/>
  <c r="D49" i="7"/>
  <c r="D48" i="7" s="1"/>
  <c r="F439" i="1"/>
  <c r="F438" i="1" s="1"/>
  <c r="F399" i="1" s="1"/>
  <c r="G223" i="1" l="1"/>
  <c r="F223" i="1"/>
  <c r="G221" i="1"/>
  <c r="F221" i="1"/>
  <c r="F220" i="1" l="1"/>
  <c r="G220" i="1"/>
  <c r="G219" i="1" s="1"/>
  <c r="F306" i="1"/>
  <c r="F305" i="1" s="1"/>
  <c r="F304" i="1" s="1"/>
  <c r="D17" i="2" l="1"/>
  <c r="D120" i="7" l="1"/>
  <c r="F28" i="1"/>
  <c r="D41" i="2" l="1"/>
  <c r="C35" i="2"/>
  <c r="D134" i="2" l="1"/>
  <c r="D133" i="2" s="1"/>
  <c r="D132" i="2" s="1"/>
  <c r="D127" i="2" s="1"/>
  <c r="C134" i="2"/>
  <c r="C133" i="2" s="1"/>
  <c r="C132" i="2" s="1"/>
  <c r="G478" i="1"/>
  <c r="G477" i="1" s="1"/>
  <c r="G472" i="1" s="1"/>
  <c r="G471" i="1" s="1"/>
  <c r="G470" i="1" s="1"/>
  <c r="F478" i="1"/>
  <c r="F477" i="1" s="1"/>
  <c r="G480" i="1"/>
  <c r="D136" i="2" l="1"/>
  <c r="D34" i="2"/>
  <c r="D33" i="2" s="1"/>
  <c r="D28" i="2" s="1"/>
  <c r="C34" i="2"/>
  <c r="C33" i="2" s="1"/>
  <c r="D56" i="2" l="1"/>
  <c r="D55" i="2" s="1"/>
  <c r="D54" i="2" s="1"/>
  <c r="D53" i="2" s="1"/>
  <c r="D62" i="2"/>
  <c r="D61" i="2" s="1"/>
  <c r="C62" i="2"/>
  <c r="C61" i="2" s="1"/>
  <c r="C60" i="2"/>
  <c r="C59" i="2" s="1"/>
  <c r="C58" i="2" s="1"/>
  <c r="C57" i="2" s="1"/>
  <c r="F410" i="1"/>
  <c r="F409" i="1" s="1"/>
  <c r="G419" i="1"/>
  <c r="G418" i="1" s="1"/>
  <c r="F419" i="1"/>
  <c r="F418" i="1" s="1"/>
  <c r="D52" i="2" l="1"/>
  <c r="C25" i="2" l="1"/>
  <c r="C24" i="2" l="1"/>
  <c r="C23" i="2" s="1"/>
  <c r="C22" i="2" s="1"/>
  <c r="C21" i="2" l="1"/>
  <c r="C20" i="2" s="1"/>
  <c r="C49" i="2" l="1"/>
  <c r="C48" i="2" s="1"/>
  <c r="C47" i="2" s="1"/>
  <c r="C46" i="2" s="1"/>
  <c r="C45" i="2" s="1"/>
  <c r="C44" i="2" s="1"/>
  <c r="C43" i="2" s="1"/>
  <c r="C131" i="2" l="1"/>
  <c r="F475" i="1"/>
  <c r="F474" i="1" s="1"/>
  <c r="F473" i="1" s="1"/>
  <c r="F472" i="1" l="1"/>
  <c r="F471" i="1" s="1"/>
  <c r="F470" i="1" s="1"/>
  <c r="D109" i="2" l="1"/>
  <c r="D108" i="2" s="1"/>
  <c r="D107" i="2" s="1"/>
  <c r="C110" i="2"/>
  <c r="C109" i="2" s="1"/>
  <c r="C108" i="2" s="1"/>
  <c r="C107" i="2" s="1"/>
  <c r="F294" i="1" l="1"/>
  <c r="F293" i="1" s="1"/>
  <c r="E98" i="7" l="1"/>
  <c r="C31" i="2"/>
  <c r="C30" i="2" s="1"/>
  <c r="C29" i="2" s="1"/>
  <c r="C28" i="2" s="1"/>
  <c r="F99" i="1" l="1"/>
  <c r="F98" i="1" s="1"/>
  <c r="F97" i="1" s="1"/>
  <c r="F96" i="1" s="1"/>
  <c r="D106" i="2" l="1"/>
  <c r="C56" i="2" l="1"/>
  <c r="C55" i="2" s="1"/>
  <c r="C54" i="2" s="1"/>
  <c r="C53" i="2" s="1"/>
  <c r="C52" i="2" s="1"/>
  <c r="D98" i="7" l="1"/>
  <c r="C130" i="2"/>
  <c r="C129" i="2" s="1"/>
  <c r="C128" i="2" s="1"/>
  <c r="C127" i="2" s="1"/>
  <c r="F288" i="1" l="1"/>
  <c r="F282" i="1" s="1"/>
  <c r="D126" i="2" l="1"/>
  <c r="D125" i="2" s="1"/>
  <c r="C126" i="2"/>
  <c r="C125" i="2" s="1"/>
  <c r="D124" i="2" l="1"/>
  <c r="D123" i="2" s="1"/>
  <c r="D122" i="2" s="1"/>
  <c r="C124" i="2"/>
  <c r="C123" i="2" s="1"/>
  <c r="C122" i="2" s="1"/>
  <c r="G200" i="1"/>
  <c r="G203" i="1"/>
  <c r="G202" i="1" s="1"/>
  <c r="G201" i="1" s="1"/>
  <c r="F200" i="1" l="1"/>
  <c r="F203" i="1"/>
  <c r="F202" i="1" s="1"/>
  <c r="D121" i="2" l="1"/>
  <c r="D120" i="2" s="1"/>
  <c r="F201" i="1"/>
  <c r="F362" i="1" l="1"/>
  <c r="F351" i="1" s="1"/>
  <c r="F350" i="1" s="1"/>
  <c r="F116" i="1" l="1"/>
  <c r="F115" i="1" s="1"/>
  <c r="F111" i="1" s="1"/>
  <c r="D105" i="2" l="1"/>
  <c r="D104" i="2" s="1"/>
  <c r="D103" i="2" s="1"/>
  <c r="C106" i="2"/>
  <c r="C105" i="2" s="1"/>
  <c r="C104" i="2" s="1"/>
  <c r="C103" i="2" s="1"/>
  <c r="C102" i="2" l="1"/>
  <c r="C101" i="2" s="1"/>
  <c r="D102" i="2"/>
  <c r="D101" i="2" s="1"/>
  <c r="F72" i="1" l="1"/>
  <c r="F69" i="1" l="1"/>
  <c r="F68" i="1" s="1"/>
  <c r="D74" i="2"/>
  <c r="D73" i="2" s="1"/>
  <c r="D72" i="2" s="1"/>
  <c r="D69" i="2" s="1"/>
  <c r="D68" i="2" s="1"/>
  <c r="F94" i="1"/>
  <c r="F87" i="1" s="1"/>
  <c r="F75" i="1" s="1"/>
  <c r="F109" i="1"/>
  <c r="F127" i="1"/>
  <c r="F123" i="1" s="1"/>
  <c r="F144" i="1"/>
  <c r="F138" i="1" s="1"/>
  <c r="F137" i="1" s="1"/>
  <c r="G151" i="1"/>
  <c r="G150" i="1" s="1"/>
  <c r="G147" i="1" s="1"/>
  <c r="G146" i="1" s="1"/>
  <c r="D76" i="2" s="1"/>
  <c r="F151" i="1"/>
  <c r="F150" i="1" s="1"/>
  <c r="F147" i="1" s="1"/>
  <c r="F146" i="1" s="1"/>
  <c r="F160" i="1"/>
  <c r="F154" i="1" s="1"/>
  <c r="F153" i="1" s="1"/>
  <c r="F198" i="1"/>
  <c r="F192" i="1" s="1"/>
  <c r="F191" i="1" s="1"/>
  <c r="F213" i="1"/>
  <c r="F231" i="1"/>
  <c r="F233" i="1"/>
  <c r="F235" i="1"/>
  <c r="F257" i="1"/>
  <c r="F254" i="1" s="1"/>
  <c r="F251" i="1" s="1"/>
  <c r="F269" i="1"/>
  <c r="F271" i="1"/>
  <c r="F273" i="1"/>
  <c r="F316" i="1"/>
  <c r="F315" i="1" s="1"/>
  <c r="C38" i="2"/>
  <c r="G426" i="1"/>
  <c r="G425" i="1" s="1"/>
  <c r="G422" i="1" s="1"/>
  <c r="G421" i="1" s="1"/>
  <c r="F426" i="1"/>
  <c r="F425" i="1" s="1"/>
  <c r="F422" i="1" s="1"/>
  <c r="F421" i="1" s="1"/>
  <c r="G416" i="1"/>
  <c r="G415" i="1" s="1"/>
  <c r="G412" i="1" s="1"/>
  <c r="F416" i="1"/>
  <c r="F415" i="1" s="1"/>
  <c r="F412" i="1" s="1"/>
  <c r="F408" i="1" s="1"/>
  <c r="G391" i="1"/>
  <c r="G390" i="1" s="1"/>
  <c r="G387" i="1" s="1"/>
  <c r="G386" i="1" s="1"/>
  <c r="F391" i="1"/>
  <c r="F390" i="1" s="1"/>
  <c r="F387" i="1" s="1"/>
  <c r="F386" i="1" s="1"/>
  <c r="F384" i="1"/>
  <c r="F378" i="1" s="1"/>
  <c r="F377" i="1" s="1"/>
  <c r="G468" i="1"/>
  <c r="F468" i="1"/>
  <c r="F461" i="1"/>
  <c r="F488" i="1"/>
  <c r="F481" i="1" s="1"/>
  <c r="F66" i="1"/>
  <c r="F63" i="1" s="1"/>
  <c r="F62" i="1" s="1"/>
  <c r="F60" i="1"/>
  <c r="F53" i="1"/>
  <c r="F50" i="1" s="1"/>
  <c r="F40" i="1"/>
  <c r="F22" i="1"/>
  <c r="F225" i="1" l="1"/>
  <c r="F219" i="1" s="1"/>
  <c r="C141" i="2"/>
  <c r="C67" i="2"/>
  <c r="F31" i="1"/>
  <c r="F30" i="1" s="1"/>
  <c r="C19" i="2" s="1"/>
  <c r="F263" i="1"/>
  <c r="F259" i="1" s="1"/>
  <c r="C27" i="2" s="1"/>
  <c r="F207" i="1"/>
  <c r="F102" i="1"/>
  <c r="F101" i="1" s="1"/>
  <c r="F56" i="1"/>
  <c r="F55" i="1" s="1"/>
  <c r="F17" i="1"/>
  <c r="F455" i="1"/>
  <c r="F454" i="1" s="1"/>
  <c r="C81" i="2" s="1"/>
  <c r="G464" i="1"/>
  <c r="G463" i="1" s="1"/>
  <c r="G205" i="1" s="1"/>
  <c r="F464" i="1"/>
  <c r="F463" i="1" s="1"/>
  <c r="C83" i="2" s="1"/>
  <c r="G408" i="1"/>
  <c r="F49" i="1"/>
  <c r="C75" i="2" s="1"/>
  <c r="F122" i="1"/>
  <c r="C42" i="2" s="1"/>
  <c r="C41" i="2" s="1"/>
  <c r="F480" i="1"/>
  <c r="C76" i="2"/>
  <c r="F74" i="1" l="1"/>
  <c r="C80" i="2"/>
  <c r="F206" i="1"/>
  <c r="F205" i="1" s="1"/>
  <c r="D87" i="7"/>
  <c r="D86" i="7" s="1"/>
  <c r="G499" i="1"/>
  <c r="C66" i="2"/>
  <c r="C40" i="2"/>
  <c r="D67" i="2"/>
  <c r="C26" i="2"/>
  <c r="C39" i="2"/>
  <c r="D79" i="2"/>
  <c r="D15" i="2"/>
  <c r="D139" i="2"/>
  <c r="C138" i="2"/>
  <c r="C137" i="2" s="1"/>
  <c r="D83" i="2"/>
  <c r="D80" i="2" s="1"/>
  <c r="C136" i="2"/>
  <c r="C135" i="2" s="1"/>
  <c r="C140" i="2"/>
  <c r="C139" i="2" s="1"/>
  <c r="C37" i="2"/>
  <c r="F16" i="1"/>
  <c r="F15" i="1" s="1"/>
  <c r="C79" i="2"/>
  <c r="D85" i="7" l="1"/>
  <c r="D153" i="7" s="1"/>
  <c r="C16" i="2"/>
  <c r="C17" i="2"/>
  <c r="C36" i="2"/>
  <c r="D75" i="2"/>
  <c r="D66" i="2" s="1"/>
  <c r="C121" i="2"/>
  <c r="C120" i="2" s="1"/>
  <c r="D78" i="2"/>
  <c r="C15" i="2" l="1"/>
  <c r="D37" i="2"/>
  <c r="D36" i="2" s="1"/>
  <c r="D142" i="2" s="1"/>
  <c r="F499" i="1" l="1"/>
  <c r="C78" i="2"/>
  <c r="C142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<sst xmlns="http://schemas.openxmlformats.org/spreadsheetml/2006/main" count="1257" uniqueCount="286">
  <si>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</si>
  <si>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</si>
  <si>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</si>
  <si>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</si>
  <si>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</si>
  <si>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</si>
  <si>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</si>
  <si>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</si>
  <si>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</si>
  <si>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</si>
  <si>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</si>
  <si>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</si>
  <si>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</si>
  <si>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</si>
  <si>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</si>
  <si>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</si>
  <si>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</si>
  <si>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</si>
  <si>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</si>
  <si>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</si>
  <si>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</si>
  <si>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</si>
  <si>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</si>
  <si>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</si>
  <si>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</si>
  <si>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</si>
  <si>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</si>
  <si>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</si>
  <si>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</si>
  <si>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</si>
  <si>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</si>
  <si>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</si>
  <si>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</si>
  <si>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</si>
  <si>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</si>
  <si>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</si>
  <si>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</si>
  <si>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</si>
  <si>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</si>
  <si>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</si>
  <si>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</si>
  <si>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</si>
  <si>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</si>
  <si>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</si>
  <si>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</si>
  <si>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</si>
  <si>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</si>
  <si>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</si>
  <si>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</si>
  <si>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</si>
  <si>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</si>
  <si>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</si>
  <si>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0800060000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</si>
  <si>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</si>
  <si>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</si>
  <si>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</si>
  <si>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</si>
  <si>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</si>
  <si>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</si>
  <si>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</si>
  <si>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</si>
  <si>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</si>
  <si>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</si>
  <si>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</si>
  <si>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</si>
  <si>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</si>
  <si>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</si>
  <si>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</si>
  <si>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</si>
  <si>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</si>
  <si>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</si>
  <si>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</si>
  <si>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</si>
  <si>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</si>
  <si>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</si>
  <si>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</si>
  <si>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</si>
  <si>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</si>
  <si>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</si>
  <si>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</si>
  <si>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</si>
  <si>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</si>
  <si>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</si>
  <si>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</si>
  <si>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</si>
  <si>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</si>
  <si>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</si>
  <si>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</si>
  <si>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</si>
  <si>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</si>
  <si>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</si>
  <si>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</si>
  <si>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</si>
  <si>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</si>
  <si>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</si>
  <si>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</si>
  <si>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</si>
  <si>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</si>
  <si>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</si>
  <si>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</si>
  <si>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</si>
  <si>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</si>
  <si>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</si>
  <si>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</si>
  <si>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</si>
  <si>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</si>
  <si>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</si>
  <si>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</si>
  <si>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</si>
  <si>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</si>
  <si>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</si>
  <si>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</si>
  <si>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</si>
  <si>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</si>
  <si>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</si>
  <si>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</si>
  <si>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</si>
  <si>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</si>
  <si>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</si>
  <si>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</si>
  <si>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</si>
  <si>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</si>
  <si>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</si>
  <si>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</si>
  <si>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</si>
  <si>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</si>
  <si>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</si>
  <si>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</si>
  <si>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</si>
  <si>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</si>
  <si>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</si>
  <si>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</si>
  <si>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</si>
  <si>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</si>
  <si>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</si>
  <si>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</si>
  <si>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</si>
  <si>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</si>
  <si>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</si>
  <si>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</si>
  <si>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</si>
  <si>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</si>
  <si>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</si>
  <si>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</si>
  <si>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</si>
  <si>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</si>
  <si>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</si>
  <si>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</si>
  <si>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</si>
  <si>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</si>
  <si>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</si>
  <si>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</si>
  <si>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</si>
  <si>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</si>
  <si>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</si>
  <si>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</si>
  <si>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</si>
  <si>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</si>
  <si>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</si>
  <si>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</si>
  <si>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</si>
  <si>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</si>
  <si>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</si>
  <si>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</si>
  <si>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</si>
  <si>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</si>
  <si>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</si>
  <si>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</si>
  <si>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</si>
  <si>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</si>
  <si>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</si>
  <si>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</si>
  <si>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</si>
  <si>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</si>
  <si>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</si>
  <si>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</si>
  <si>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</si>
  <si>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</si>
  <si>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06001S2007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</si>
  <si>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</si>
  <si>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</si>
  <si>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</si>
  <si>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</si>
  <si>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</si>
  <si>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</si>
  <si>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</si>
  <si>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</si>
  <si>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</si>
  <si>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</si>
  <si>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</si>
  <si>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</si>
  <si>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</si>
  <si>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</si>
  <si>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</si>
  <si>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</si>
  <si>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</si>
  <si>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</si>
  <si>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</si>
  <si>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</si>
  <si>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</si>
  <si>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</si>
  <si>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</si>
  <si>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</si>
  <si>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0900Z5670</t>
  </si>
  <si>
    <t>Реализация мероприятий по устойчивому развитию сельских территорий (расходы сверх софинансирования)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</si>
  <si>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</si>
  <si>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</si>
  <si>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</si>
  <si>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</si>
  <si>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</si>
  <si>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</si>
  <si>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</si>
  <si>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</si>
  <si>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</si>
  <si>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</si>
  <si>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</si>
  <si>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</si>
  <si>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</si>
  <si>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</si>
  <si>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</si>
  <si>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</si>
  <si>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</si>
  <si>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</si>
  <si>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</si>
  <si>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</si>
  <si>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</si>
  <si>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</si>
  <si>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</si>
  <si>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</si>
  <si>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</si>
  <si>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</si>
  <si>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</si>
  <si>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</si>
  <si>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</si>
  <si>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</si>
  <si>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</si>
  <si>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</si>
  <si>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</si>
  <si>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</si>
  <si>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</si>
  <si>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</si>
  <si>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</si>
  <si>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</si>
  <si>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</si>
  <si>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 xml:space="preserve">Ведомственная структура расходов бюджета муниципального района Клявлинский Самарской области на 2023  год 
  </t>
  </si>
  <si>
    <t>на  2023 год и плановый период 2024 и 2025 годов"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</si>
  <si>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</si>
  <si>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2023 год.</t>
  </si>
  <si>
    <t>на 2023 год и плановый период 2024 и 2025 годов"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</si>
  <si>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</si>
  <si>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</si>
  <si>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</si>
  <si>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</si>
  <si>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</si>
  <si>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</si>
  <si>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</si>
  <si>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</si>
  <si>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</si>
  <si>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</si>
  <si>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</si>
  <si>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</si>
  <si>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</si>
  <si>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</si>
  <si>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</si>
  <si>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</si>
  <si>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</si>
  <si>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</si>
  <si>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</si>
  <si>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</si>
  <si>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</si>
  <si>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</si>
  <si>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</si>
  <si>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</si>
  <si>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</si>
  <si>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</si>
  <si>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</si>
  <si>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</si>
  <si>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</si>
  <si>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"Приложение 4</t>
  </si>
  <si>
    <t>5) Приложение 4 к Решению изложить в следующей редакции:</t>
  </si>
  <si>
    <t>"</t>
  </si>
  <si>
    <t>"Приложение 15</t>
  </si>
  <si>
    <t>"Приложение 6</t>
  </si>
  <si>
    <t>6) Приложение 6 к Решению изложить в следующей редакции:</t>
  </si>
  <si>
    <t>10) Приложение 15 к Решению изложить в следующей редакции: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</si>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</sst>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89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14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7" fillId="2" borderId="0" xfId="4" applyNumberFormat="1" applyFont="1" applyFill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right"/>
    </xf>
    <xf numFmtId="170" fontId="15" fillId="2" borderId="1" xfId="5" applyNumberFormat="1" applyFont="1" applyFill="1" applyBorder="1" applyAlignment="1" applyProtection="1">
      <alignment horizontal="right" wrapText="1"/>
      <protection hidden="1"/>
    </xf>
    <xf numFmtId="0" fontId="14" fillId="2" borderId="7" xfId="3" applyFont="1" applyFill="1" applyBorder="1" applyAlignment="1"/>
    <xf numFmtId="0" fontId="16" fillId="2" borderId="0" xfId="0" applyFont="1" applyFill="1"/>
    <xf numFmtId="166" fontId="15" fillId="2" borderId="1" xfId="3" applyNumberFormat="1" applyFont="1" applyFill="1" applyBorder="1" applyAlignment="1" applyProtection="1">
      <alignment horizontal="center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0" fontId="15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0" fontId="18" fillId="2" borderId="0" xfId="4" applyFont="1" applyFill="1" applyBorder="1" applyAlignment="1"/>
    <xf numFmtId="166" fontId="18" fillId="2" borderId="0" xfId="4" applyNumberFormat="1" applyFont="1" applyFill="1" applyBorder="1"/>
    <xf numFmtId="166" fontId="14" fillId="2" borderId="0" xfId="4" applyNumberFormat="1" applyFont="1" applyFill="1" applyBorder="1"/>
    <xf numFmtId="0" fontId="18" fillId="2" borderId="0" xfId="4" applyFont="1" applyFill="1" applyAlignment="1"/>
    <xf numFmtId="166" fontId="18" fillId="2" borderId="0" xfId="4" applyNumberFormat="1" applyFont="1" applyFill="1"/>
    <xf numFmtId="166" fontId="14" fillId="2" borderId="0" xfId="4" applyNumberFormat="1" applyFont="1" applyFill="1"/>
    <xf numFmtId="0" fontId="15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4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4" fillId="2" borderId="6" xfId="2" applyFont="1" applyFill="1" applyBorder="1" applyAlignment="1" applyProtection="1">
      <alignment horizontal="left" wrapText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5" fillId="2" borderId="1" xfId="2" applyFont="1" applyFill="1" applyBorder="1" applyAlignment="1" applyProtection="1">
      <alignment horizontal="left" wrapText="1"/>
    </xf>
    <xf numFmtId="0" fontId="15" fillId="2" borderId="6" xfId="2" applyFont="1" applyFill="1" applyBorder="1" applyAlignment="1" applyProtection="1">
      <alignment horizontal="left" wrapText="1"/>
    </xf>
    <xf numFmtId="0" fontId="13" fillId="2" borderId="0" xfId="0" applyFont="1" applyFill="1"/>
    <xf numFmtId="0" fontId="19" fillId="0" borderId="0" xfId="4" applyFont="1"/>
    <xf numFmtId="0" fontId="19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1" fillId="2" borderId="0" xfId="4" applyNumberFormat="1" applyFont="1" applyFill="1"/>
    <xf numFmtId="0" fontId="14" fillId="0" borderId="0" xfId="3" applyFont="1" applyFill="1" applyBorder="1" applyAlignment="1"/>
    <xf numFmtId="0" fontId="15" fillId="0" borderId="1" xfId="3" applyNumberFormat="1" applyFont="1" applyFill="1" applyBorder="1" applyAlignment="1" applyProtection="1">
      <alignment horizontal="left" wrapText="1"/>
      <protection hidden="1"/>
    </xf>
    <xf numFmtId="0" fontId="16" fillId="0" borderId="0" xfId="0" applyFont="1" applyFill="1"/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5" fillId="0" borderId="1" xfId="2" applyFont="1" applyFill="1" applyBorder="1" applyAlignment="1" applyProtection="1">
      <alignment wrapText="1"/>
    </xf>
    <xf numFmtId="0" fontId="14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8" fillId="0" borderId="0" xfId="4" applyFont="1" applyFill="1" applyAlignment="1"/>
    <xf numFmtId="49" fontId="18" fillId="0" borderId="0" xfId="4" applyNumberFormat="1" applyFont="1" applyFill="1" applyBorder="1" applyAlignment="1">
      <alignment vertical="distributed"/>
    </xf>
    <xf numFmtId="49" fontId="18" fillId="0" borderId="0" xfId="4" applyNumberFormat="1" applyFont="1" applyFill="1" applyAlignment="1">
      <alignment vertical="distributed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9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/>
    <xf numFmtId="0" fontId="22" fillId="2" borderId="0" xfId="0" applyFont="1" applyFill="1"/>
    <xf numFmtId="166" fontId="5" fillId="2" borderId="4" xfId="4" applyNumberFormat="1" applyFont="1" applyFill="1" applyBorder="1"/>
    <xf numFmtId="166" fontId="20" fillId="2" borderId="0" xfId="4" applyNumberFormat="1" applyFont="1" applyFill="1"/>
    <xf numFmtId="166" fontId="6" fillId="2" borderId="0" xfId="4" applyNumberFormat="1" applyFont="1" applyFill="1"/>
    <xf numFmtId="0" fontId="0" fillId="0" borderId="0" xfId="0" applyFont="1"/>
    <xf numFmtId="0" fontId="3" fillId="2" borderId="0" xfId="1" applyFont="1" applyFill="1" applyBorder="1" applyAlignment="1" applyProtection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12" fillId="2" borderId="0" xfId="0" applyNumberFormat="1" applyFont="1" applyFill="1"/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2" fillId="2" borderId="0" xfId="0" applyFont="1" applyFill="1" applyBorder="1"/>
    <xf numFmtId="166" fontId="2" fillId="2" borderId="0" xfId="0" applyNumberFormat="1" applyFont="1" applyFill="1" applyBorder="1"/>
    <xf numFmtId="166" fontId="2" fillId="2" borderId="0" xfId="0" applyNumberFormat="1" applyFont="1" applyFill="1"/>
    <xf numFmtId="0" fontId="3" fillId="2" borderId="0" xfId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0" applyFont="1" applyFill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14" fillId="2" borderId="0" xfId="4" applyFont="1" applyFill="1" applyAlignment="1">
      <alignment horizontal="left"/>
    </xf>
    <xf numFmtId="165" fontId="15" fillId="2" borderId="5" xfId="3" applyNumberFormat="1" applyFont="1" applyFill="1" applyBorder="1" applyAlignment="1" applyProtection="1">
      <alignment horizontal="center" wrapText="1"/>
      <protection hidden="1"/>
    </xf>
    <xf numFmtId="165" fontId="15" fillId="2" borderId="6" xfId="3" applyNumberFormat="1" applyFont="1" applyFill="1" applyBorder="1" applyAlignment="1" applyProtection="1">
      <alignment horizontal="center" wrapText="1"/>
      <protection hidden="1"/>
    </xf>
    <xf numFmtId="0" fontId="15" fillId="2" borderId="0" xfId="3" applyFont="1" applyFill="1" applyBorder="1" applyAlignment="1">
      <alignment horizontal="center" vertical="distributed" wrapText="1"/>
    </xf>
    <xf numFmtId="0" fontId="15" fillId="2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5" fillId="2" borderId="11" xfId="3" applyNumberFormat="1" applyFont="1" applyFill="1" applyBorder="1" applyAlignment="1" applyProtection="1">
      <alignment horizontal="center" wrapText="1"/>
      <protection hidden="1"/>
    </xf>
    <xf numFmtId="166" fontId="15" fillId="2" borderId="12" xfId="3" applyNumberFormat="1" applyFont="1" applyFill="1" applyBorder="1" applyAlignment="1" applyProtection="1">
      <alignment horizontal="center" wrapText="1"/>
      <protection hidden="1"/>
    </xf>
    <xf numFmtId="166" fontId="15" fillId="2" borderId="13" xfId="3" applyNumberFormat="1" applyFont="1" applyFill="1" applyBorder="1" applyAlignment="1" applyProtection="1">
      <alignment horizontal="center" wrapText="1"/>
      <protection hidden="1"/>
    </xf>
    <xf numFmtId="166" fontId="1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23" fillId="2" borderId="3" xfId="1" applyNumberFormat="1" applyFont="1" applyFill="1" applyBorder="1" applyAlignment="1" applyProtection="1">
      <alignment horizontal="right" wrapText="1"/>
      <protection hidden="1"/>
    </xf>
    <xf numFmtId="166" fontId="23" fillId="2" borderId="9" xfId="4" applyNumberFormat="1" applyFont="1" applyFill="1" applyBorder="1"/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517"/>
  <sheetViews>
    <sheetView showZeros="0" view="pageBreakPreview" topLeftCell="A16" zoomScaleNormal="100" zoomScaleSheetLayoutView="100" workbookViewId="0">
      <selection activeCell="F40" sqref="F40:F41"/>
    </sheetView>
  </sheetViews>
  <sheetFormatPr defaultRowHeight="12.75" x14ac:dyDescent="0.2"/>
  <cols>
    <col min="1" max="1" width="5.7109375" style="119" customWidth="1"/>
    <col min="2" max="2" width="42.85546875" style="119" customWidth="1"/>
    <col min="3" max="3" width="6.28515625" style="120" customWidth="1"/>
    <col min="4" max="4" width="10.5703125" style="120" customWidth="1"/>
    <col min="5" max="5" width="7.7109375" style="120" customWidth="1"/>
    <col min="6" max="6" width="12.42578125" style="119" customWidth="1"/>
    <col min="7" max="7" width="12.7109375" style="119" customWidth="1"/>
    <col min="8" max="8" width="2.140625" style="129" customWidth="1"/>
    <col min="9" max="9" width="9.140625" customWidth="1"/>
  </cols>
  <sheetData>
    <row r="1" spans="1:7" x14ac:dyDescent="0.2">
      <c r="A1" s="158" t="s">
        <v>279</v>
      </c>
      <c r="B1" s="158"/>
      <c r="C1" s="158"/>
      <c r="D1" s="158"/>
      <c r="E1" s="158"/>
      <c r="F1" s="158"/>
      <c r="G1" s="158"/>
    </row>
    <row r="2" spans="1:7" x14ac:dyDescent="0.2">
      <c r="A2" s="159" t="s">
        <v>278</v>
      </c>
      <c r="B2" s="159"/>
      <c r="C2" s="159"/>
      <c r="D2" s="159"/>
      <c r="E2" s="159"/>
      <c r="F2" s="159"/>
      <c r="G2" s="159"/>
    </row>
    <row r="3" spans="1:7" x14ac:dyDescent="0.2">
      <c r="A3" s="159" t="s">
        <v>0</v>
      </c>
      <c r="B3" s="159"/>
      <c r="C3" s="159"/>
      <c r="D3" s="159"/>
      <c r="E3" s="159"/>
      <c r="F3" s="159"/>
      <c r="G3" s="159"/>
    </row>
    <row r="4" spans="1:7" x14ac:dyDescent="0.2">
      <c r="A4" s="159" t="s">
        <v>158</v>
      </c>
      <c r="B4" s="159"/>
      <c r="C4" s="159"/>
      <c r="D4" s="159"/>
      <c r="E4" s="159"/>
      <c r="F4" s="159"/>
      <c r="G4" s="159"/>
    </row>
    <row r="5" spans="1:7" x14ac:dyDescent="0.2">
      <c r="A5" s="159" t="s">
        <v>159</v>
      </c>
      <c r="B5" s="159"/>
      <c r="C5" s="159"/>
      <c r="D5" s="159"/>
      <c r="E5" s="159"/>
      <c r="F5" s="159"/>
      <c r="G5" s="159"/>
    </row>
    <row r="6" spans="1:7" x14ac:dyDescent="0.2">
      <c r="A6" s="159" t="s">
        <v>245</v>
      </c>
      <c r="B6" s="159"/>
      <c r="C6" s="159"/>
      <c r="D6" s="159"/>
      <c r="E6" s="159"/>
      <c r="F6" s="159"/>
      <c r="G6" s="159"/>
    </row>
    <row r="7" spans="1:7" x14ac:dyDescent="0.2">
      <c r="A7" s="140"/>
      <c r="B7" s="140"/>
      <c r="C7" s="140"/>
      <c r="D7" s="140"/>
      <c r="E7" s="140"/>
      <c r="F7" s="156"/>
      <c r="G7" s="140"/>
    </row>
    <row r="8" spans="1:7" ht="34.5" hidden="1" customHeight="1" x14ac:dyDescent="0.2">
      <c r="A8" s="91">
        <v>0</v>
      </c>
      <c r="B8" s="92" t="s">
        <v>1</v>
      </c>
      <c r="C8" s="93">
        <v>0</v>
      </c>
      <c r="D8" s="94">
        <v>0</v>
      </c>
      <c r="E8" s="94">
        <v>0</v>
      </c>
      <c r="F8" s="144">
        <v>0</v>
      </c>
      <c r="G8" s="144">
        <v>0</v>
      </c>
    </row>
    <row r="9" spans="1:7" ht="14.25" customHeight="1" x14ac:dyDescent="0.2">
      <c r="A9" s="160" t="s">
        <v>244</v>
      </c>
      <c r="B9" s="160"/>
      <c r="C9" s="160"/>
      <c r="D9" s="160"/>
      <c r="E9" s="160"/>
      <c r="F9" s="160"/>
      <c r="G9" s="160"/>
    </row>
    <row r="10" spans="1:7" x14ac:dyDescent="0.2">
      <c r="A10" s="95"/>
      <c r="B10" s="96"/>
      <c r="C10" s="97"/>
      <c r="D10" s="97"/>
      <c r="E10" s="97"/>
      <c r="F10" s="97"/>
      <c r="G10" s="140"/>
    </row>
    <row r="11" spans="1:7" ht="12.75" customHeight="1" x14ac:dyDescent="0.2">
      <c r="A11" s="168" t="s">
        <v>2</v>
      </c>
      <c r="B11" s="169" t="s">
        <v>157</v>
      </c>
      <c r="C11" s="170" t="s">
        <v>3</v>
      </c>
      <c r="D11" s="170" t="s">
        <v>4</v>
      </c>
      <c r="E11" s="170" t="s">
        <v>5</v>
      </c>
      <c r="F11" s="161" t="s">
        <v>228</v>
      </c>
      <c r="G11" s="162"/>
    </row>
    <row r="12" spans="1:7" x14ac:dyDescent="0.2">
      <c r="A12" s="168"/>
      <c r="B12" s="169"/>
      <c r="C12" s="170"/>
      <c r="D12" s="170"/>
      <c r="E12" s="165"/>
      <c r="F12" s="163"/>
      <c r="G12" s="164"/>
    </row>
    <row r="13" spans="1:7" ht="130.5" customHeight="1" x14ac:dyDescent="0.2">
      <c r="A13" s="168"/>
      <c r="B13" s="169"/>
      <c r="C13" s="170"/>
      <c r="D13" s="170"/>
      <c r="E13" s="170"/>
      <c r="F13" s="145" t="s">
        <v>6</v>
      </c>
      <c r="G13" s="145" t="s">
        <v>243</v>
      </c>
    </row>
    <row r="14" spans="1:7" hidden="1" x14ac:dyDescent="0.2">
      <c r="A14" s="98"/>
      <c r="B14" s="99"/>
      <c r="C14" s="100" t="s">
        <v>7</v>
      </c>
      <c r="D14" s="141" t="s">
        <v>7</v>
      </c>
      <c r="E14" s="141"/>
      <c r="F14" s="145"/>
      <c r="G14" s="145"/>
    </row>
    <row r="15" spans="1:7" ht="38.25" x14ac:dyDescent="0.2">
      <c r="A15" s="142">
        <v>922</v>
      </c>
      <c r="B15" s="101" t="s">
        <v>233</v>
      </c>
      <c r="C15" s="102">
        <v>0</v>
      </c>
      <c r="D15" s="103">
        <v>0</v>
      </c>
      <c r="E15" s="143">
        <v>0</v>
      </c>
      <c r="F15" s="40">
        <f>F16+F30+F42+F49+F55+F62+F68</f>
        <v>58525.776999999995</v>
      </c>
      <c r="G15" s="40">
        <f>G16+G30+G42+G49+G55+G62+G68</f>
        <v>363</v>
      </c>
    </row>
    <row r="16" spans="1:7" ht="51" x14ac:dyDescent="0.2">
      <c r="A16" s="91">
        <v>0</v>
      </c>
      <c r="B16" s="101" t="s">
        <v>66</v>
      </c>
      <c r="C16" s="102">
        <v>104</v>
      </c>
      <c r="D16" s="103">
        <v>0</v>
      </c>
      <c r="E16" s="143">
        <v>0</v>
      </c>
      <c r="F16" s="40">
        <f>F17</f>
        <v>777.98699999999997</v>
      </c>
      <c r="G16" s="40">
        <v>0</v>
      </c>
    </row>
    <row r="17" spans="1:7" ht="38.25" x14ac:dyDescent="0.2">
      <c r="A17" s="91">
        <v>0</v>
      </c>
      <c r="B17" s="52" t="s">
        <v>249</v>
      </c>
      <c r="C17" s="104">
        <v>104</v>
      </c>
      <c r="D17" s="105" t="s">
        <v>12</v>
      </c>
      <c r="E17" s="106">
        <v>0</v>
      </c>
      <c r="F17" s="137">
        <f>F22+F24</f>
        <v>777.98699999999997</v>
      </c>
      <c r="G17" s="137">
        <v>0</v>
      </c>
    </row>
    <row r="18" spans="1:7" ht="38.25" hidden="1" x14ac:dyDescent="0.2">
      <c r="A18" s="91">
        <v>0</v>
      </c>
      <c r="B18" s="52" t="s">
        <v>67</v>
      </c>
      <c r="C18" s="104">
        <v>104</v>
      </c>
      <c r="D18" s="105" t="s">
        <v>12</v>
      </c>
      <c r="E18" s="106">
        <v>0</v>
      </c>
      <c r="F18" s="137">
        <v>0</v>
      </c>
      <c r="G18" s="137">
        <v>0</v>
      </c>
    </row>
    <row r="19" spans="1:7" ht="25.5" hidden="1" x14ac:dyDescent="0.2">
      <c r="A19" s="91">
        <v>0</v>
      </c>
      <c r="B19" s="52" t="s">
        <v>68</v>
      </c>
      <c r="C19" s="104">
        <v>104</v>
      </c>
      <c r="D19" s="105" t="s">
        <v>13</v>
      </c>
      <c r="E19" s="106">
        <v>0</v>
      </c>
      <c r="F19" s="137">
        <v>0</v>
      </c>
      <c r="G19" s="137">
        <v>0</v>
      </c>
    </row>
    <row r="20" spans="1:7" ht="25.5" hidden="1" x14ac:dyDescent="0.2">
      <c r="A20" s="91">
        <v>0</v>
      </c>
      <c r="B20" s="52" t="s">
        <v>68</v>
      </c>
      <c r="C20" s="104">
        <v>104</v>
      </c>
      <c r="D20" s="105" t="s">
        <v>13</v>
      </c>
      <c r="E20" s="106">
        <v>0</v>
      </c>
      <c r="F20" s="137">
        <v>0</v>
      </c>
      <c r="G20" s="137">
        <v>0</v>
      </c>
    </row>
    <row r="21" spans="1:7" ht="25.5" hidden="1" x14ac:dyDescent="0.2">
      <c r="A21" s="91">
        <v>0</v>
      </c>
      <c r="B21" s="52" t="s">
        <v>68</v>
      </c>
      <c r="C21" s="104">
        <v>104</v>
      </c>
      <c r="D21" s="105" t="s">
        <v>13</v>
      </c>
      <c r="E21" s="106">
        <v>0</v>
      </c>
      <c r="F21" s="137">
        <v>0</v>
      </c>
      <c r="G21" s="137">
        <v>0</v>
      </c>
    </row>
    <row r="22" spans="1:7" ht="63.75" x14ac:dyDescent="0.2">
      <c r="A22" s="91">
        <v>0</v>
      </c>
      <c r="B22" s="52" t="s">
        <v>69</v>
      </c>
      <c r="C22" s="104">
        <v>104</v>
      </c>
      <c r="D22" s="105" t="s">
        <v>12</v>
      </c>
      <c r="E22" s="106">
        <v>100</v>
      </c>
      <c r="F22" s="137">
        <f>F23</f>
        <v>735.98699999999997</v>
      </c>
      <c r="G22" s="137">
        <v>0</v>
      </c>
    </row>
    <row r="23" spans="1:7" ht="25.5" x14ac:dyDescent="0.2">
      <c r="A23" s="91">
        <v>0</v>
      </c>
      <c r="B23" s="52" t="s">
        <v>131</v>
      </c>
      <c r="C23" s="104">
        <v>104</v>
      </c>
      <c r="D23" s="105" t="s">
        <v>12</v>
      </c>
      <c r="E23" s="106">
        <v>110</v>
      </c>
      <c r="F23" s="137">
        <v>735.98699999999997</v>
      </c>
      <c r="G23" s="137">
        <v>0</v>
      </c>
    </row>
    <row r="24" spans="1:7" ht="25.5" x14ac:dyDescent="0.2">
      <c r="A24" s="91">
        <v>0</v>
      </c>
      <c r="B24" s="52" t="s">
        <v>71</v>
      </c>
      <c r="C24" s="104">
        <v>104</v>
      </c>
      <c r="D24" s="105" t="s">
        <v>12</v>
      </c>
      <c r="E24" s="106">
        <v>200</v>
      </c>
      <c r="F24" s="137">
        <f>F25</f>
        <v>42</v>
      </c>
      <c r="G24" s="137">
        <v>0</v>
      </c>
    </row>
    <row r="25" spans="1:7" ht="39" customHeight="1" x14ac:dyDescent="0.2">
      <c r="A25" s="91">
        <v>0</v>
      </c>
      <c r="B25" s="52" t="s">
        <v>72</v>
      </c>
      <c r="C25" s="104">
        <v>104</v>
      </c>
      <c r="D25" s="105" t="s">
        <v>12</v>
      </c>
      <c r="E25" s="106">
        <v>240</v>
      </c>
      <c r="F25" s="137">
        <v>42</v>
      </c>
      <c r="G25" s="137">
        <v>0</v>
      </c>
    </row>
    <row r="26" spans="1:7" hidden="1" x14ac:dyDescent="0.2">
      <c r="A26" s="91">
        <v>0</v>
      </c>
      <c r="B26" s="52" t="s">
        <v>73</v>
      </c>
      <c r="C26" s="104">
        <v>104</v>
      </c>
      <c r="D26" s="105" t="s">
        <v>13</v>
      </c>
      <c r="E26" s="106">
        <v>800</v>
      </c>
      <c r="F26" s="137">
        <v>0</v>
      </c>
      <c r="G26" s="137">
        <v>0</v>
      </c>
    </row>
    <row r="27" spans="1:7" hidden="1" x14ac:dyDescent="0.2">
      <c r="A27" s="91">
        <v>0</v>
      </c>
      <c r="B27" s="52" t="s">
        <v>74</v>
      </c>
      <c r="C27" s="104">
        <v>104</v>
      </c>
      <c r="D27" s="105" t="s">
        <v>13</v>
      </c>
      <c r="E27" s="106">
        <v>850</v>
      </c>
      <c r="F27" s="137">
        <v>0</v>
      </c>
      <c r="G27" s="137">
        <v>0</v>
      </c>
    </row>
    <row r="28" spans="1:7" hidden="1" x14ac:dyDescent="0.2">
      <c r="A28" s="91"/>
      <c r="B28" s="52" t="s">
        <v>73</v>
      </c>
      <c r="C28" s="104">
        <v>104</v>
      </c>
      <c r="D28" s="105" t="s">
        <v>13</v>
      </c>
      <c r="E28" s="106">
        <v>800</v>
      </c>
      <c r="F28" s="137">
        <f>F29</f>
        <v>0</v>
      </c>
      <c r="G28" s="137"/>
    </row>
    <row r="29" spans="1:7" hidden="1" x14ac:dyDescent="0.2">
      <c r="A29" s="91"/>
      <c r="B29" s="52" t="s">
        <v>74</v>
      </c>
      <c r="C29" s="104">
        <v>104</v>
      </c>
      <c r="D29" s="105" t="s">
        <v>13</v>
      </c>
      <c r="E29" s="106">
        <v>850</v>
      </c>
      <c r="F29" s="137">
        <v>0</v>
      </c>
      <c r="G29" s="137"/>
    </row>
    <row r="30" spans="1:7" ht="38.25" x14ac:dyDescent="0.2">
      <c r="A30" s="91">
        <v>0</v>
      </c>
      <c r="B30" s="101" t="s">
        <v>75</v>
      </c>
      <c r="C30" s="102">
        <v>106</v>
      </c>
      <c r="D30" s="103">
        <v>0</v>
      </c>
      <c r="E30" s="143">
        <v>0</v>
      </c>
      <c r="F30" s="40">
        <f>F31</f>
        <v>13428.281999999999</v>
      </c>
      <c r="G30" s="40">
        <v>0</v>
      </c>
    </row>
    <row r="31" spans="1:7" ht="38.25" x14ac:dyDescent="0.2">
      <c r="A31" s="91">
        <v>0</v>
      </c>
      <c r="B31" s="52" t="s">
        <v>249</v>
      </c>
      <c r="C31" s="104">
        <v>106</v>
      </c>
      <c r="D31" s="105" t="s">
        <v>12</v>
      </c>
      <c r="E31" s="106">
        <v>0</v>
      </c>
      <c r="F31" s="137">
        <f>F36+F38+F40</f>
        <v>13428.281999999999</v>
      </c>
      <c r="G31" s="137">
        <v>0</v>
      </c>
    </row>
    <row r="32" spans="1:7" ht="38.25" hidden="1" x14ac:dyDescent="0.2">
      <c r="A32" s="91">
        <v>0</v>
      </c>
      <c r="B32" s="52" t="s">
        <v>67</v>
      </c>
      <c r="C32" s="104">
        <v>106</v>
      </c>
      <c r="D32" s="105" t="s">
        <v>12</v>
      </c>
      <c r="E32" s="106">
        <v>0</v>
      </c>
      <c r="F32" s="137">
        <v>0</v>
      </c>
      <c r="G32" s="137">
        <v>0</v>
      </c>
    </row>
    <row r="33" spans="1:7" ht="25.5" hidden="1" x14ac:dyDescent="0.2">
      <c r="A33" s="91">
        <v>0</v>
      </c>
      <c r="B33" s="52" t="s">
        <v>68</v>
      </c>
      <c r="C33" s="104">
        <v>106</v>
      </c>
      <c r="D33" s="105" t="s">
        <v>13</v>
      </c>
      <c r="E33" s="106">
        <v>0</v>
      </c>
      <c r="F33" s="137">
        <v>0</v>
      </c>
      <c r="G33" s="137">
        <v>0</v>
      </c>
    </row>
    <row r="34" spans="1:7" ht="25.5" hidden="1" x14ac:dyDescent="0.2">
      <c r="A34" s="91">
        <v>0</v>
      </c>
      <c r="B34" s="52" t="s">
        <v>68</v>
      </c>
      <c r="C34" s="104">
        <v>106</v>
      </c>
      <c r="D34" s="105" t="s">
        <v>13</v>
      </c>
      <c r="E34" s="106">
        <v>0</v>
      </c>
      <c r="F34" s="137">
        <v>0</v>
      </c>
      <c r="G34" s="137">
        <v>0</v>
      </c>
    </row>
    <row r="35" spans="1:7" ht="25.5" hidden="1" x14ac:dyDescent="0.2">
      <c r="A35" s="91">
        <v>0</v>
      </c>
      <c r="B35" s="52" t="s">
        <v>68</v>
      </c>
      <c r="C35" s="104">
        <v>106</v>
      </c>
      <c r="D35" s="105" t="s">
        <v>13</v>
      </c>
      <c r="E35" s="106">
        <v>0</v>
      </c>
      <c r="F35" s="137">
        <v>0</v>
      </c>
      <c r="G35" s="137">
        <v>0</v>
      </c>
    </row>
    <row r="36" spans="1:7" ht="63.75" x14ac:dyDescent="0.2">
      <c r="A36" s="91">
        <v>0</v>
      </c>
      <c r="B36" s="52" t="s">
        <v>69</v>
      </c>
      <c r="C36" s="104">
        <v>106</v>
      </c>
      <c r="D36" s="105" t="s">
        <v>12</v>
      </c>
      <c r="E36" s="106">
        <v>100</v>
      </c>
      <c r="F36" s="187">
        <f>F37</f>
        <v>12921.465</v>
      </c>
      <c r="G36" s="137">
        <v>0</v>
      </c>
    </row>
    <row r="37" spans="1:7" ht="25.5" x14ac:dyDescent="0.2">
      <c r="A37" s="91">
        <v>0</v>
      </c>
      <c r="B37" s="52" t="s">
        <v>131</v>
      </c>
      <c r="C37" s="104">
        <v>106</v>
      </c>
      <c r="D37" s="105" t="s">
        <v>12</v>
      </c>
      <c r="E37" s="106">
        <v>110</v>
      </c>
      <c r="F37" s="187">
        <v>12921.465</v>
      </c>
      <c r="G37" s="137">
        <v>0</v>
      </c>
    </row>
    <row r="38" spans="1:7" ht="29.25" customHeight="1" x14ac:dyDescent="0.2">
      <c r="A38" s="91">
        <v>0</v>
      </c>
      <c r="B38" s="52" t="s">
        <v>71</v>
      </c>
      <c r="C38" s="104">
        <v>106</v>
      </c>
      <c r="D38" s="105" t="s">
        <v>12</v>
      </c>
      <c r="E38" s="106">
        <v>200</v>
      </c>
      <c r="F38" s="137">
        <f>F39</f>
        <v>506.48700000000002</v>
      </c>
      <c r="G38" s="137">
        <v>0</v>
      </c>
    </row>
    <row r="39" spans="1:7" ht="24.4" customHeight="1" x14ac:dyDescent="0.2">
      <c r="A39" s="91">
        <v>0</v>
      </c>
      <c r="B39" s="52" t="s">
        <v>72</v>
      </c>
      <c r="C39" s="104">
        <v>106</v>
      </c>
      <c r="D39" s="105" t="s">
        <v>12</v>
      </c>
      <c r="E39" s="106">
        <v>240</v>
      </c>
      <c r="F39" s="137">
        <v>506.48700000000002</v>
      </c>
      <c r="G39" s="137">
        <v>0</v>
      </c>
    </row>
    <row r="40" spans="1:7" x14ac:dyDescent="0.2">
      <c r="A40" s="91">
        <v>0</v>
      </c>
      <c r="B40" s="52" t="s">
        <v>73</v>
      </c>
      <c r="C40" s="104">
        <v>106</v>
      </c>
      <c r="D40" s="105" t="s">
        <v>12</v>
      </c>
      <c r="E40" s="106">
        <v>800</v>
      </c>
      <c r="F40" s="187">
        <f>F41</f>
        <v>0.33</v>
      </c>
      <c r="G40" s="137">
        <v>0</v>
      </c>
    </row>
    <row r="41" spans="1:7" x14ac:dyDescent="0.2">
      <c r="A41" s="91">
        <v>0</v>
      </c>
      <c r="B41" s="52" t="s">
        <v>74</v>
      </c>
      <c r="C41" s="104">
        <v>106</v>
      </c>
      <c r="D41" s="105" t="s">
        <v>12</v>
      </c>
      <c r="E41" s="106">
        <v>850</v>
      </c>
      <c r="F41" s="187">
        <v>0.33</v>
      </c>
      <c r="G41" s="137">
        <v>0</v>
      </c>
    </row>
    <row r="42" spans="1:7" x14ac:dyDescent="0.2">
      <c r="A42" s="91"/>
      <c r="B42" s="52" t="s">
        <v>93</v>
      </c>
      <c r="C42" s="102">
        <v>113</v>
      </c>
      <c r="D42" s="105"/>
      <c r="E42" s="106"/>
      <c r="F42" s="40">
        <f>F43+F46</f>
        <v>553.48500000000001</v>
      </c>
      <c r="G42" s="137"/>
    </row>
    <row r="43" spans="1:7" ht="38.25" x14ac:dyDescent="0.2">
      <c r="A43" s="91"/>
      <c r="B43" s="52" t="s">
        <v>249</v>
      </c>
      <c r="C43" s="104">
        <v>113</v>
      </c>
      <c r="D43" s="105" t="s">
        <v>12</v>
      </c>
      <c r="E43" s="106"/>
      <c r="F43" s="137">
        <f>F44</f>
        <v>361.55200000000002</v>
      </c>
      <c r="G43" s="137"/>
    </row>
    <row r="44" spans="1:7" ht="25.5" x14ac:dyDescent="0.2">
      <c r="A44" s="91"/>
      <c r="B44" s="52" t="s">
        <v>71</v>
      </c>
      <c r="C44" s="104">
        <v>113</v>
      </c>
      <c r="D44" s="105" t="s">
        <v>12</v>
      </c>
      <c r="E44" s="106">
        <v>200</v>
      </c>
      <c r="F44" s="137">
        <f>F45</f>
        <v>361.55200000000002</v>
      </c>
      <c r="G44" s="137"/>
    </row>
    <row r="45" spans="1:7" ht="38.25" x14ac:dyDescent="0.2">
      <c r="A45" s="91"/>
      <c r="B45" s="52" t="s">
        <v>72</v>
      </c>
      <c r="C45" s="104">
        <v>113</v>
      </c>
      <c r="D45" s="105" t="s">
        <v>12</v>
      </c>
      <c r="E45" s="106">
        <v>240</v>
      </c>
      <c r="F45" s="137">
        <v>361.55200000000002</v>
      </c>
      <c r="G45" s="137"/>
    </row>
    <row r="46" spans="1:7" ht="51" x14ac:dyDescent="0.2">
      <c r="A46" s="91"/>
      <c r="B46" s="52" t="s">
        <v>268</v>
      </c>
      <c r="C46" s="104">
        <v>113</v>
      </c>
      <c r="D46" s="105">
        <v>4800000000</v>
      </c>
      <c r="E46" s="106"/>
      <c r="F46" s="137">
        <f>F47</f>
        <v>191.93299999999999</v>
      </c>
      <c r="G46" s="137"/>
    </row>
    <row r="47" spans="1:7" ht="25.5" x14ac:dyDescent="0.2">
      <c r="A47" s="91"/>
      <c r="B47" s="52" t="s">
        <v>71</v>
      </c>
      <c r="C47" s="104">
        <v>113</v>
      </c>
      <c r="D47" s="105">
        <v>4800000000</v>
      </c>
      <c r="E47" s="106">
        <v>200</v>
      </c>
      <c r="F47" s="137">
        <f>F48</f>
        <v>191.93299999999999</v>
      </c>
      <c r="G47" s="137"/>
    </row>
    <row r="48" spans="1:7" ht="38.25" x14ac:dyDescent="0.2">
      <c r="A48" s="91"/>
      <c r="B48" s="52" t="s">
        <v>72</v>
      </c>
      <c r="C48" s="104">
        <v>113</v>
      </c>
      <c r="D48" s="105">
        <v>4800000000</v>
      </c>
      <c r="E48" s="106">
        <v>240</v>
      </c>
      <c r="F48" s="137">
        <v>191.93299999999999</v>
      </c>
      <c r="G48" s="137"/>
    </row>
    <row r="49" spans="1:7" x14ac:dyDescent="0.2">
      <c r="A49" s="91">
        <v>0</v>
      </c>
      <c r="B49" s="101" t="s">
        <v>77</v>
      </c>
      <c r="C49" s="102">
        <v>702</v>
      </c>
      <c r="D49" s="103">
        <v>0</v>
      </c>
      <c r="E49" s="143">
        <v>0</v>
      </c>
      <c r="F49" s="40">
        <f>F50</f>
        <v>921.48699999999997</v>
      </c>
      <c r="G49" s="40">
        <v>0</v>
      </c>
    </row>
    <row r="50" spans="1:7" ht="38.25" x14ac:dyDescent="0.2">
      <c r="A50" s="91">
        <v>0</v>
      </c>
      <c r="B50" s="52" t="s">
        <v>249</v>
      </c>
      <c r="C50" s="104">
        <v>702</v>
      </c>
      <c r="D50" s="105" t="s">
        <v>12</v>
      </c>
      <c r="E50" s="106">
        <v>0</v>
      </c>
      <c r="F50" s="137">
        <f>F53</f>
        <v>921.48699999999997</v>
      </c>
      <c r="G50" s="137">
        <v>0</v>
      </c>
    </row>
    <row r="51" spans="1:7" ht="38.25" hidden="1" x14ac:dyDescent="0.2">
      <c r="A51" s="91">
        <v>0</v>
      </c>
      <c r="B51" s="52" t="s">
        <v>67</v>
      </c>
      <c r="C51" s="104">
        <v>702</v>
      </c>
      <c r="D51" s="105" t="s">
        <v>12</v>
      </c>
      <c r="E51" s="106">
        <v>0</v>
      </c>
      <c r="F51" s="137">
        <v>0</v>
      </c>
      <c r="G51" s="137">
        <v>0</v>
      </c>
    </row>
    <row r="52" spans="1:7" ht="76.5" hidden="1" x14ac:dyDescent="0.2">
      <c r="A52" s="91">
        <v>0</v>
      </c>
      <c r="B52" s="52" t="s">
        <v>80</v>
      </c>
      <c r="C52" s="104">
        <v>702</v>
      </c>
      <c r="D52" s="105" t="s">
        <v>15</v>
      </c>
      <c r="E52" s="106">
        <v>0</v>
      </c>
      <c r="F52" s="137">
        <v>0</v>
      </c>
      <c r="G52" s="137">
        <v>0</v>
      </c>
    </row>
    <row r="53" spans="1:7" x14ac:dyDescent="0.2">
      <c r="A53" s="91">
        <v>0</v>
      </c>
      <c r="B53" s="52" t="s">
        <v>81</v>
      </c>
      <c r="C53" s="104">
        <v>702</v>
      </c>
      <c r="D53" s="105" t="s">
        <v>12</v>
      </c>
      <c r="E53" s="106">
        <v>500</v>
      </c>
      <c r="F53" s="137">
        <f>F54</f>
        <v>921.48699999999997</v>
      </c>
      <c r="G53" s="137">
        <v>0</v>
      </c>
    </row>
    <row r="54" spans="1:7" x14ac:dyDescent="0.2">
      <c r="A54" s="91">
        <v>0</v>
      </c>
      <c r="B54" s="52" t="s">
        <v>82</v>
      </c>
      <c r="C54" s="104">
        <v>702</v>
      </c>
      <c r="D54" s="105" t="s">
        <v>12</v>
      </c>
      <c r="E54" s="106">
        <v>540</v>
      </c>
      <c r="F54" s="137">
        <v>921.48699999999997</v>
      </c>
      <c r="G54" s="137">
        <v>0</v>
      </c>
    </row>
    <row r="55" spans="1:7" ht="25.5" x14ac:dyDescent="0.2">
      <c r="A55" s="142">
        <v>0</v>
      </c>
      <c r="B55" s="101" t="s">
        <v>232</v>
      </c>
      <c r="C55" s="102">
        <v>1301</v>
      </c>
      <c r="D55" s="103">
        <v>0</v>
      </c>
      <c r="E55" s="143">
        <v>0</v>
      </c>
      <c r="F55" s="40">
        <f>F56</f>
        <v>1100</v>
      </c>
      <c r="G55" s="40">
        <v>0</v>
      </c>
    </row>
    <row r="56" spans="1:7" ht="38.25" x14ac:dyDescent="0.2">
      <c r="A56" s="91">
        <v>0</v>
      </c>
      <c r="B56" s="52" t="s">
        <v>249</v>
      </c>
      <c r="C56" s="104">
        <v>1301</v>
      </c>
      <c r="D56" s="105">
        <v>100000000</v>
      </c>
      <c r="E56" s="106">
        <v>0</v>
      </c>
      <c r="F56" s="137">
        <f>F60</f>
        <v>1100</v>
      </c>
      <c r="G56" s="137">
        <v>0</v>
      </c>
    </row>
    <row r="57" spans="1:7" ht="38.25" hidden="1" x14ac:dyDescent="0.2">
      <c r="A57" s="91">
        <v>0</v>
      </c>
      <c r="B57" s="52" t="s">
        <v>67</v>
      </c>
      <c r="C57" s="104">
        <v>1301</v>
      </c>
      <c r="D57" s="105" t="s">
        <v>12</v>
      </c>
      <c r="E57" s="106">
        <v>0</v>
      </c>
      <c r="F57" s="137">
        <v>0</v>
      </c>
      <c r="G57" s="137">
        <v>0</v>
      </c>
    </row>
    <row r="58" spans="1:7" ht="25.5" hidden="1" x14ac:dyDescent="0.2">
      <c r="A58" s="91">
        <v>0</v>
      </c>
      <c r="B58" s="52" t="s">
        <v>84</v>
      </c>
      <c r="C58" s="104">
        <v>1301</v>
      </c>
      <c r="D58" s="105" t="s">
        <v>17</v>
      </c>
      <c r="E58" s="106">
        <v>0</v>
      </c>
      <c r="F58" s="137">
        <v>0</v>
      </c>
      <c r="G58" s="137">
        <v>0</v>
      </c>
    </row>
    <row r="59" spans="1:7" ht="25.5" hidden="1" x14ac:dyDescent="0.2">
      <c r="A59" s="91">
        <v>0</v>
      </c>
      <c r="B59" s="52" t="s">
        <v>84</v>
      </c>
      <c r="C59" s="104">
        <v>1301</v>
      </c>
      <c r="D59" s="105" t="s">
        <v>17</v>
      </c>
      <c r="E59" s="106">
        <v>0</v>
      </c>
      <c r="F59" s="137">
        <v>0</v>
      </c>
      <c r="G59" s="137">
        <v>0</v>
      </c>
    </row>
    <row r="60" spans="1:7" ht="25.5" x14ac:dyDescent="0.2">
      <c r="A60" s="91">
        <v>0</v>
      </c>
      <c r="B60" s="52" t="s">
        <v>85</v>
      </c>
      <c r="C60" s="104">
        <v>1301</v>
      </c>
      <c r="D60" s="105">
        <v>100000000</v>
      </c>
      <c r="E60" s="106">
        <v>700</v>
      </c>
      <c r="F60" s="137">
        <f>F61</f>
        <v>1100</v>
      </c>
      <c r="G60" s="137">
        <v>0</v>
      </c>
    </row>
    <row r="61" spans="1:7" x14ac:dyDescent="0.2">
      <c r="A61" s="91">
        <v>0</v>
      </c>
      <c r="B61" s="52" t="s">
        <v>86</v>
      </c>
      <c r="C61" s="104">
        <v>1301</v>
      </c>
      <c r="D61" s="105">
        <v>100000000</v>
      </c>
      <c r="E61" s="106">
        <v>730</v>
      </c>
      <c r="F61" s="137">
        <v>1100</v>
      </c>
      <c r="G61" s="137">
        <v>0</v>
      </c>
    </row>
    <row r="62" spans="1:7" ht="42.6" customHeight="1" x14ac:dyDescent="0.2">
      <c r="A62" s="91">
        <v>0</v>
      </c>
      <c r="B62" s="101" t="s">
        <v>87</v>
      </c>
      <c r="C62" s="102">
        <v>1401</v>
      </c>
      <c r="D62" s="103">
        <v>0</v>
      </c>
      <c r="E62" s="143">
        <v>0</v>
      </c>
      <c r="F62" s="40">
        <f>F63</f>
        <v>24888</v>
      </c>
      <c r="G62" s="40">
        <f>G63</f>
        <v>363</v>
      </c>
    </row>
    <row r="63" spans="1:7" ht="38.25" x14ac:dyDescent="0.2">
      <c r="A63" s="91">
        <v>0</v>
      </c>
      <c r="B63" s="52" t="s">
        <v>249</v>
      </c>
      <c r="C63" s="104">
        <v>1401</v>
      </c>
      <c r="D63" s="105" t="s">
        <v>12</v>
      </c>
      <c r="E63" s="106">
        <v>0</v>
      </c>
      <c r="F63" s="137">
        <f>F66</f>
        <v>24888</v>
      </c>
      <c r="G63" s="137">
        <f>G66</f>
        <v>363</v>
      </c>
    </row>
    <row r="64" spans="1:7" ht="38.25" hidden="1" x14ac:dyDescent="0.2">
      <c r="A64" s="91">
        <v>0</v>
      </c>
      <c r="B64" s="52" t="s">
        <v>67</v>
      </c>
      <c r="C64" s="104">
        <v>1401</v>
      </c>
      <c r="D64" s="105" t="s">
        <v>12</v>
      </c>
      <c r="E64" s="106">
        <v>0</v>
      </c>
      <c r="F64" s="137">
        <v>0</v>
      </c>
      <c r="G64" s="137">
        <v>0</v>
      </c>
    </row>
    <row r="65" spans="1:8" ht="38.25" hidden="1" x14ac:dyDescent="0.2">
      <c r="A65" s="91">
        <v>0</v>
      </c>
      <c r="B65" s="52" t="s">
        <v>88</v>
      </c>
      <c r="C65" s="104">
        <v>1401</v>
      </c>
      <c r="D65" s="105" t="s">
        <v>19</v>
      </c>
      <c r="E65" s="106">
        <v>0</v>
      </c>
      <c r="F65" s="137">
        <v>0</v>
      </c>
      <c r="G65" s="137">
        <v>0</v>
      </c>
    </row>
    <row r="66" spans="1:8" x14ac:dyDescent="0.2">
      <c r="A66" s="91">
        <v>0</v>
      </c>
      <c r="B66" s="52" t="s">
        <v>81</v>
      </c>
      <c r="C66" s="104">
        <v>1401</v>
      </c>
      <c r="D66" s="105" t="s">
        <v>12</v>
      </c>
      <c r="E66" s="106">
        <v>500</v>
      </c>
      <c r="F66" s="137">
        <f>F67</f>
        <v>24888</v>
      </c>
      <c r="G66" s="137">
        <f>G67</f>
        <v>363</v>
      </c>
    </row>
    <row r="67" spans="1:8" s="16" customFormat="1" x14ac:dyDescent="0.2">
      <c r="A67" s="91">
        <v>0</v>
      </c>
      <c r="B67" s="52" t="s">
        <v>89</v>
      </c>
      <c r="C67" s="104">
        <v>1401</v>
      </c>
      <c r="D67" s="105" t="s">
        <v>12</v>
      </c>
      <c r="E67" s="106">
        <v>510</v>
      </c>
      <c r="F67" s="137">
        <v>24888</v>
      </c>
      <c r="G67" s="137">
        <v>363</v>
      </c>
      <c r="H67" s="129"/>
    </row>
    <row r="68" spans="1:8" ht="25.5" x14ac:dyDescent="0.2">
      <c r="A68" s="91">
        <v>0</v>
      </c>
      <c r="B68" s="101" t="s">
        <v>231</v>
      </c>
      <c r="C68" s="102">
        <v>1403</v>
      </c>
      <c r="D68" s="103">
        <v>0</v>
      </c>
      <c r="E68" s="143">
        <v>0</v>
      </c>
      <c r="F68" s="40">
        <f>F69</f>
        <v>16856.536</v>
      </c>
      <c r="G68" s="40">
        <v>0</v>
      </c>
    </row>
    <row r="69" spans="1:8" s="4" customFormat="1" ht="38.25" x14ac:dyDescent="0.2">
      <c r="A69" s="91">
        <v>0</v>
      </c>
      <c r="B69" s="52" t="s">
        <v>249</v>
      </c>
      <c r="C69" s="104">
        <v>1403</v>
      </c>
      <c r="D69" s="105" t="s">
        <v>12</v>
      </c>
      <c r="E69" s="106">
        <v>0</v>
      </c>
      <c r="F69" s="137">
        <f>F72</f>
        <v>16856.536</v>
      </c>
      <c r="G69" s="137">
        <v>0</v>
      </c>
      <c r="H69" s="129"/>
    </row>
    <row r="70" spans="1:8" s="4" customFormat="1" ht="38.25" hidden="1" x14ac:dyDescent="0.2">
      <c r="A70" s="91">
        <v>0</v>
      </c>
      <c r="B70" s="52" t="s">
        <v>67</v>
      </c>
      <c r="C70" s="104">
        <v>1402</v>
      </c>
      <c r="D70" s="105" t="s">
        <v>12</v>
      </c>
      <c r="E70" s="106">
        <v>0</v>
      </c>
      <c r="F70" s="137">
        <v>0</v>
      </c>
      <c r="G70" s="137">
        <v>0</v>
      </c>
      <c r="H70" s="129"/>
    </row>
    <row r="71" spans="1:8" s="4" customFormat="1" ht="25.5" hidden="1" x14ac:dyDescent="0.2">
      <c r="A71" s="91">
        <v>0</v>
      </c>
      <c r="B71" s="52" t="s">
        <v>92</v>
      </c>
      <c r="C71" s="104">
        <v>1402</v>
      </c>
      <c r="D71" s="105" t="s">
        <v>22</v>
      </c>
      <c r="E71" s="106">
        <v>0</v>
      </c>
      <c r="F71" s="137">
        <v>0</v>
      </c>
      <c r="G71" s="137">
        <v>0</v>
      </c>
      <c r="H71" s="129"/>
    </row>
    <row r="72" spans="1:8" s="4" customFormat="1" x14ac:dyDescent="0.2">
      <c r="A72" s="91">
        <v>0</v>
      </c>
      <c r="B72" s="52" t="s">
        <v>81</v>
      </c>
      <c r="C72" s="104">
        <v>1403</v>
      </c>
      <c r="D72" s="105" t="s">
        <v>12</v>
      </c>
      <c r="E72" s="106">
        <v>500</v>
      </c>
      <c r="F72" s="137">
        <f>F73</f>
        <v>16856.536</v>
      </c>
      <c r="G72" s="137">
        <v>0</v>
      </c>
      <c r="H72" s="129"/>
    </row>
    <row r="73" spans="1:8" s="4" customFormat="1" x14ac:dyDescent="0.2">
      <c r="A73" s="91">
        <v>0</v>
      </c>
      <c r="B73" s="52" t="s">
        <v>82</v>
      </c>
      <c r="C73" s="104">
        <v>1403</v>
      </c>
      <c r="D73" s="105" t="s">
        <v>12</v>
      </c>
      <c r="E73" s="106">
        <v>540</v>
      </c>
      <c r="F73" s="137">
        <v>16856.536</v>
      </c>
      <c r="G73" s="137">
        <v>0</v>
      </c>
      <c r="H73" s="129"/>
    </row>
    <row r="74" spans="1:8" ht="51" x14ac:dyDescent="0.2">
      <c r="A74" s="142">
        <v>938</v>
      </c>
      <c r="B74" s="101" t="s">
        <v>234</v>
      </c>
      <c r="C74" s="102">
        <v>0</v>
      </c>
      <c r="D74" s="103">
        <v>0</v>
      </c>
      <c r="E74" s="143">
        <v>0</v>
      </c>
      <c r="F74" s="40">
        <f>F75+F101+F111+F122+F133+F129+F137+F153+F165+F172+F179+F191</f>
        <v>131048.698</v>
      </c>
      <c r="G74" s="40">
        <f>G75+G101+G111+G122+G133+G129+G137+G153+G165+G172+G179+G191</f>
        <v>24171.523999999998</v>
      </c>
    </row>
    <row r="75" spans="1:8" x14ac:dyDescent="0.2">
      <c r="A75" s="91">
        <v>0</v>
      </c>
      <c r="B75" s="101" t="s">
        <v>93</v>
      </c>
      <c r="C75" s="102">
        <v>113</v>
      </c>
      <c r="D75" s="103">
        <v>0</v>
      </c>
      <c r="E75" s="143">
        <v>0</v>
      </c>
      <c r="F75" s="40">
        <f>F76+F87</f>
        <v>31243.137000000002</v>
      </c>
      <c r="G75" s="40">
        <f>G76+G87</f>
        <v>0</v>
      </c>
    </row>
    <row r="76" spans="1:8" ht="38.25" x14ac:dyDescent="0.2">
      <c r="A76" s="91">
        <v>0</v>
      </c>
      <c r="B76" s="52" t="s">
        <v>250</v>
      </c>
      <c r="C76" s="104">
        <v>113</v>
      </c>
      <c r="D76" s="105" t="s">
        <v>23</v>
      </c>
      <c r="E76" s="106">
        <v>0</v>
      </c>
      <c r="F76" s="137">
        <f>F81+F83+F85</f>
        <v>4238.4880000000003</v>
      </c>
      <c r="G76" s="137">
        <v>0</v>
      </c>
    </row>
    <row r="77" spans="1:8" ht="38.25" hidden="1" x14ac:dyDescent="0.2">
      <c r="A77" s="91">
        <v>0</v>
      </c>
      <c r="B77" s="52" t="s">
        <v>94</v>
      </c>
      <c r="C77" s="104">
        <v>113</v>
      </c>
      <c r="D77" s="105" t="s">
        <v>23</v>
      </c>
      <c r="E77" s="106">
        <v>0</v>
      </c>
      <c r="F77" s="137">
        <v>0</v>
      </c>
      <c r="G77" s="137">
        <v>0</v>
      </c>
    </row>
    <row r="78" spans="1:8" ht="25.5" hidden="1" x14ac:dyDescent="0.2">
      <c r="A78" s="91">
        <v>0</v>
      </c>
      <c r="B78" s="52" t="s">
        <v>68</v>
      </c>
      <c r="C78" s="104">
        <v>113</v>
      </c>
      <c r="D78" s="105" t="s">
        <v>24</v>
      </c>
      <c r="E78" s="106">
        <v>0</v>
      </c>
      <c r="F78" s="137">
        <v>0</v>
      </c>
      <c r="G78" s="137">
        <v>0</v>
      </c>
    </row>
    <row r="79" spans="1:8" ht="25.5" hidden="1" x14ac:dyDescent="0.2">
      <c r="A79" s="91">
        <v>0</v>
      </c>
      <c r="B79" s="52" t="s">
        <v>68</v>
      </c>
      <c r="C79" s="104">
        <v>113</v>
      </c>
      <c r="D79" s="105" t="s">
        <v>24</v>
      </c>
      <c r="E79" s="106">
        <v>0</v>
      </c>
      <c r="F79" s="137">
        <v>0</v>
      </c>
      <c r="G79" s="137">
        <v>0</v>
      </c>
    </row>
    <row r="80" spans="1:8" ht="25.5" hidden="1" x14ac:dyDescent="0.2">
      <c r="A80" s="91">
        <v>0</v>
      </c>
      <c r="B80" s="52" t="s">
        <v>68</v>
      </c>
      <c r="C80" s="104">
        <v>113</v>
      </c>
      <c r="D80" s="105" t="s">
        <v>24</v>
      </c>
      <c r="E80" s="106">
        <v>0</v>
      </c>
      <c r="F80" s="137">
        <v>0</v>
      </c>
      <c r="G80" s="137">
        <v>0</v>
      </c>
    </row>
    <row r="81" spans="1:8" ht="63.75" x14ac:dyDescent="0.2">
      <c r="A81" s="91">
        <v>0</v>
      </c>
      <c r="B81" s="52" t="s">
        <v>69</v>
      </c>
      <c r="C81" s="104">
        <v>113</v>
      </c>
      <c r="D81" s="105" t="s">
        <v>23</v>
      </c>
      <c r="E81" s="106">
        <v>100</v>
      </c>
      <c r="F81" s="137">
        <f>F82</f>
        <v>1891.7080000000001</v>
      </c>
      <c r="G81" s="137">
        <v>0</v>
      </c>
    </row>
    <row r="82" spans="1:8" ht="25.5" x14ac:dyDescent="0.2">
      <c r="A82" s="91">
        <v>0</v>
      </c>
      <c r="B82" s="52" t="s">
        <v>131</v>
      </c>
      <c r="C82" s="104">
        <v>113</v>
      </c>
      <c r="D82" s="105" t="s">
        <v>23</v>
      </c>
      <c r="E82" s="106">
        <v>110</v>
      </c>
      <c r="F82" s="137">
        <v>1891.7080000000001</v>
      </c>
      <c r="G82" s="137">
        <v>0</v>
      </c>
    </row>
    <row r="83" spans="1:8" ht="32.25" customHeight="1" x14ac:dyDescent="0.2">
      <c r="A83" s="91">
        <v>0</v>
      </c>
      <c r="B83" s="52" t="s">
        <v>71</v>
      </c>
      <c r="C83" s="104">
        <v>113</v>
      </c>
      <c r="D83" s="105" t="s">
        <v>23</v>
      </c>
      <c r="E83" s="106">
        <v>200</v>
      </c>
      <c r="F83" s="137">
        <f>F84</f>
        <v>1761.2840000000001</v>
      </c>
      <c r="G83" s="137">
        <v>0</v>
      </c>
    </row>
    <row r="84" spans="1:8" ht="37.15" customHeight="1" x14ac:dyDescent="0.2">
      <c r="A84" s="91">
        <v>0</v>
      </c>
      <c r="B84" s="52" t="s">
        <v>72</v>
      </c>
      <c r="C84" s="104">
        <v>113</v>
      </c>
      <c r="D84" s="105" t="s">
        <v>23</v>
      </c>
      <c r="E84" s="106">
        <v>240</v>
      </c>
      <c r="F84" s="137">
        <v>1761.2840000000001</v>
      </c>
      <c r="G84" s="137">
        <v>0</v>
      </c>
    </row>
    <row r="85" spans="1:8" x14ac:dyDescent="0.2">
      <c r="A85" s="91">
        <v>0</v>
      </c>
      <c r="B85" s="52" t="s">
        <v>73</v>
      </c>
      <c r="C85" s="104">
        <v>113</v>
      </c>
      <c r="D85" s="105" t="s">
        <v>23</v>
      </c>
      <c r="E85" s="106">
        <v>800</v>
      </c>
      <c r="F85" s="137">
        <f>F86</f>
        <v>585.49599999999998</v>
      </c>
      <c r="G85" s="137">
        <v>0</v>
      </c>
    </row>
    <row r="86" spans="1:8" x14ac:dyDescent="0.2">
      <c r="A86" s="91">
        <v>0</v>
      </c>
      <c r="B86" s="52" t="s">
        <v>74</v>
      </c>
      <c r="C86" s="104">
        <v>113</v>
      </c>
      <c r="D86" s="105" t="s">
        <v>23</v>
      </c>
      <c r="E86" s="106">
        <v>850</v>
      </c>
      <c r="F86" s="137">
        <v>585.49599999999998</v>
      </c>
      <c r="G86" s="137">
        <v>0</v>
      </c>
    </row>
    <row r="87" spans="1:8" ht="90.75" customHeight="1" x14ac:dyDescent="0.2">
      <c r="A87" s="91">
        <v>0</v>
      </c>
      <c r="B87" s="52" t="s">
        <v>251</v>
      </c>
      <c r="C87" s="104">
        <v>113</v>
      </c>
      <c r="D87" s="105" t="s">
        <v>25</v>
      </c>
      <c r="E87" s="106">
        <v>0</v>
      </c>
      <c r="F87" s="137">
        <f>F94</f>
        <v>27004.649000000001</v>
      </c>
      <c r="G87" s="137">
        <f>G94</f>
        <v>0</v>
      </c>
    </row>
    <row r="88" spans="1:8" ht="102" hidden="1" x14ac:dyDescent="0.2">
      <c r="A88" s="91">
        <v>0</v>
      </c>
      <c r="B88" s="52" t="s">
        <v>96</v>
      </c>
      <c r="C88" s="104">
        <v>113</v>
      </c>
      <c r="D88" s="105" t="s">
        <v>25</v>
      </c>
      <c r="E88" s="106">
        <v>0</v>
      </c>
      <c r="F88" s="137">
        <v>0</v>
      </c>
      <c r="G88" s="137">
        <v>0</v>
      </c>
    </row>
    <row r="89" spans="1:8" ht="102" hidden="1" x14ac:dyDescent="0.2">
      <c r="A89" s="91">
        <v>0</v>
      </c>
      <c r="B89" s="52" t="s">
        <v>96</v>
      </c>
      <c r="C89" s="104">
        <v>113</v>
      </c>
      <c r="D89" s="105" t="s">
        <v>25</v>
      </c>
      <c r="E89" s="106">
        <v>0</v>
      </c>
      <c r="F89" s="137">
        <v>0</v>
      </c>
      <c r="G89" s="137">
        <v>0</v>
      </c>
    </row>
    <row r="90" spans="1:8" ht="63.75" hidden="1" x14ac:dyDescent="0.2">
      <c r="A90" s="91">
        <v>0</v>
      </c>
      <c r="B90" s="52" t="s">
        <v>97</v>
      </c>
      <c r="C90" s="104">
        <v>113</v>
      </c>
      <c r="D90" s="105" t="s">
        <v>26</v>
      </c>
      <c r="E90" s="106">
        <v>0</v>
      </c>
      <c r="F90" s="137">
        <v>0</v>
      </c>
      <c r="G90" s="137">
        <v>0</v>
      </c>
    </row>
    <row r="91" spans="1:8" ht="63.75" hidden="1" x14ac:dyDescent="0.2">
      <c r="A91" s="91">
        <v>0</v>
      </c>
      <c r="B91" s="52" t="s">
        <v>97</v>
      </c>
      <c r="C91" s="104">
        <v>113</v>
      </c>
      <c r="D91" s="105" t="s">
        <v>26</v>
      </c>
      <c r="E91" s="106">
        <v>0</v>
      </c>
      <c r="F91" s="137">
        <v>0</v>
      </c>
      <c r="G91" s="137">
        <v>0</v>
      </c>
    </row>
    <row r="92" spans="1:8" ht="63.75" hidden="1" x14ac:dyDescent="0.2">
      <c r="A92" s="91">
        <v>0</v>
      </c>
      <c r="B92" s="52" t="s">
        <v>97</v>
      </c>
      <c r="C92" s="104">
        <v>113</v>
      </c>
      <c r="D92" s="105" t="s">
        <v>26</v>
      </c>
      <c r="E92" s="106">
        <v>0</v>
      </c>
      <c r="F92" s="137">
        <v>0</v>
      </c>
      <c r="G92" s="137">
        <v>0</v>
      </c>
    </row>
    <row r="93" spans="1:8" ht="63.75" hidden="1" x14ac:dyDescent="0.2">
      <c r="A93" s="91">
        <v>0</v>
      </c>
      <c r="B93" s="52" t="s">
        <v>97</v>
      </c>
      <c r="C93" s="104">
        <v>113</v>
      </c>
      <c r="D93" s="105" t="s">
        <v>26</v>
      </c>
      <c r="E93" s="106">
        <v>0</v>
      </c>
      <c r="F93" s="137">
        <v>0</v>
      </c>
      <c r="G93" s="137">
        <v>0</v>
      </c>
    </row>
    <row r="94" spans="1:8" ht="22.9" customHeight="1" x14ac:dyDescent="0.2">
      <c r="A94" s="91">
        <v>0</v>
      </c>
      <c r="B94" s="52" t="s">
        <v>98</v>
      </c>
      <c r="C94" s="104">
        <v>113</v>
      </c>
      <c r="D94" s="105" t="s">
        <v>25</v>
      </c>
      <c r="E94" s="106">
        <v>600</v>
      </c>
      <c r="F94" s="137">
        <f>F95</f>
        <v>27004.649000000001</v>
      </c>
      <c r="G94" s="137">
        <f>G95</f>
        <v>0</v>
      </c>
    </row>
    <row r="95" spans="1:8" s="16" customFormat="1" ht="11.25" customHeight="1" x14ac:dyDescent="0.2">
      <c r="A95" s="91">
        <v>0</v>
      </c>
      <c r="B95" s="52" t="s">
        <v>99</v>
      </c>
      <c r="C95" s="104">
        <v>113</v>
      </c>
      <c r="D95" s="105" t="s">
        <v>25</v>
      </c>
      <c r="E95" s="106">
        <v>620</v>
      </c>
      <c r="F95" s="137">
        <v>27004.649000000001</v>
      </c>
      <c r="G95" s="137"/>
      <c r="H95" s="129"/>
    </row>
    <row r="96" spans="1:8" ht="25.5" hidden="1" x14ac:dyDescent="0.2">
      <c r="A96" s="91"/>
      <c r="B96" s="52" t="s">
        <v>90</v>
      </c>
      <c r="C96" s="104">
        <v>113</v>
      </c>
      <c r="D96" s="105">
        <v>9000000000</v>
      </c>
      <c r="E96" s="106"/>
      <c r="F96" s="137">
        <f>F97</f>
        <v>0</v>
      </c>
      <c r="G96" s="137"/>
    </row>
    <row r="97" spans="1:7" ht="25.5" hidden="1" x14ac:dyDescent="0.2">
      <c r="A97" s="91"/>
      <c r="B97" s="52" t="s">
        <v>95</v>
      </c>
      <c r="C97" s="104">
        <v>113</v>
      </c>
      <c r="D97" s="105">
        <v>9000020000</v>
      </c>
      <c r="E97" s="106"/>
      <c r="F97" s="137">
        <f>F98</f>
        <v>0</v>
      </c>
      <c r="G97" s="137"/>
    </row>
    <row r="98" spans="1:7" ht="25.5" hidden="1" x14ac:dyDescent="0.2">
      <c r="A98" s="91"/>
      <c r="B98" s="52" t="s">
        <v>134</v>
      </c>
      <c r="C98" s="104">
        <v>113</v>
      </c>
      <c r="D98" s="105">
        <v>9000022000</v>
      </c>
      <c r="E98" s="106"/>
      <c r="F98" s="137">
        <f>F99</f>
        <v>0</v>
      </c>
      <c r="G98" s="137"/>
    </row>
    <row r="99" spans="1:7" ht="25.5" hidden="1" x14ac:dyDescent="0.2">
      <c r="A99" s="91"/>
      <c r="B99" s="52" t="s">
        <v>71</v>
      </c>
      <c r="C99" s="104">
        <v>113</v>
      </c>
      <c r="D99" s="105">
        <v>9000022000</v>
      </c>
      <c r="E99" s="106">
        <v>200</v>
      </c>
      <c r="F99" s="137">
        <f>F100</f>
        <v>0</v>
      </c>
      <c r="G99" s="137"/>
    </row>
    <row r="100" spans="1:7" ht="38.25" hidden="1" x14ac:dyDescent="0.2">
      <c r="A100" s="91"/>
      <c r="B100" s="52" t="s">
        <v>72</v>
      </c>
      <c r="C100" s="104">
        <v>113</v>
      </c>
      <c r="D100" s="105">
        <v>9000022000</v>
      </c>
      <c r="E100" s="106">
        <v>240</v>
      </c>
      <c r="F100" s="137"/>
      <c r="G100" s="137"/>
    </row>
    <row r="101" spans="1:7" x14ac:dyDescent="0.2">
      <c r="A101" s="91">
        <v>0</v>
      </c>
      <c r="B101" s="101" t="s">
        <v>101</v>
      </c>
      <c r="C101" s="102">
        <v>409</v>
      </c>
      <c r="D101" s="103">
        <v>0</v>
      </c>
      <c r="E101" s="143">
        <v>0</v>
      </c>
      <c r="F101" s="40">
        <f>F102</f>
        <v>14846.611000000001</v>
      </c>
      <c r="G101" s="40">
        <v>0</v>
      </c>
    </row>
    <row r="102" spans="1:7" ht="66.75" customHeight="1" x14ac:dyDescent="0.2">
      <c r="A102" s="91">
        <v>0</v>
      </c>
      <c r="B102" s="52" t="s">
        <v>264</v>
      </c>
      <c r="C102" s="104">
        <v>409</v>
      </c>
      <c r="D102" s="105" t="s">
        <v>28</v>
      </c>
      <c r="E102" s="106">
        <v>0</v>
      </c>
      <c r="F102" s="137">
        <f>F109</f>
        <v>14846.611000000001</v>
      </c>
      <c r="G102" s="137">
        <v>0</v>
      </c>
    </row>
    <row r="103" spans="1:7" ht="76.5" hidden="1" x14ac:dyDescent="0.2">
      <c r="A103" s="91">
        <v>0</v>
      </c>
      <c r="B103" s="52" t="s">
        <v>102</v>
      </c>
      <c r="C103" s="104">
        <v>409</v>
      </c>
      <c r="D103" s="105" t="s">
        <v>28</v>
      </c>
      <c r="E103" s="106">
        <v>0</v>
      </c>
      <c r="F103" s="137">
        <v>0</v>
      </c>
      <c r="G103" s="137">
        <v>0</v>
      </c>
    </row>
    <row r="104" spans="1:7" ht="76.5" hidden="1" x14ac:dyDescent="0.2">
      <c r="A104" s="91">
        <v>0</v>
      </c>
      <c r="B104" s="52" t="s">
        <v>102</v>
      </c>
      <c r="C104" s="104">
        <v>409</v>
      </c>
      <c r="D104" s="105" t="s">
        <v>28</v>
      </c>
      <c r="E104" s="106">
        <v>0</v>
      </c>
      <c r="F104" s="137">
        <v>0</v>
      </c>
      <c r="G104" s="137">
        <v>0</v>
      </c>
    </row>
    <row r="105" spans="1:7" ht="25.5" hidden="1" x14ac:dyDescent="0.2">
      <c r="A105" s="91">
        <v>0</v>
      </c>
      <c r="B105" s="52" t="s">
        <v>95</v>
      </c>
      <c r="C105" s="104">
        <v>409</v>
      </c>
      <c r="D105" s="105" t="s">
        <v>29</v>
      </c>
      <c r="E105" s="106">
        <v>0</v>
      </c>
      <c r="F105" s="137">
        <v>0</v>
      </c>
      <c r="G105" s="137">
        <v>0</v>
      </c>
    </row>
    <row r="106" spans="1:7" ht="25.5" hidden="1" x14ac:dyDescent="0.2">
      <c r="A106" s="91">
        <v>0</v>
      </c>
      <c r="B106" s="52" t="s">
        <v>95</v>
      </c>
      <c r="C106" s="104">
        <v>409</v>
      </c>
      <c r="D106" s="105" t="s">
        <v>29</v>
      </c>
      <c r="E106" s="106">
        <v>0</v>
      </c>
      <c r="F106" s="137">
        <v>0</v>
      </c>
      <c r="G106" s="137">
        <v>0</v>
      </c>
    </row>
    <row r="107" spans="1:7" ht="25.5" hidden="1" x14ac:dyDescent="0.2">
      <c r="A107" s="91">
        <v>0</v>
      </c>
      <c r="B107" s="52" t="s">
        <v>95</v>
      </c>
      <c r="C107" s="104">
        <v>409</v>
      </c>
      <c r="D107" s="105" t="s">
        <v>29</v>
      </c>
      <c r="E107" s="106">
        <v>0</v>
      </c>
      <c r="F107" s="137">
        <v>0</v>
      </c>
      <c r="G107" s="137">
        <v>0</v>
      </c>
    </row>
    <row r="108" spans="1:7" ht="25.5" hidden="1" x14ac:dyDescent="0.2">
      <c r="A108" s="91">
        <v>0</v>
      </c>
      <c r="B108" s="52" t="s">
        <v>95</v>
      </c>
      <c r="C108" s="104">
        <v>409</v>
      </c>
      <c r="D108" s="105" t="s">
        <v>29</v>
      </c>
      <c r="E108" s="106">
        <v>0</v>
      </c>
      <c r="F108" s="137">
        <v>0</v>
      </c>
      <c r="G108" s="137">
        <v>0</v>
      </c>
    </row>
    <row r="109" spans="1:7" ht="30.75" customHeight="1" x14ac:dyDescent="0.2">
      <c r="A109" s="91">
        <v>0</v>
      </c>
      <c r="B109" s="52" t="s">
        <v>71</v>
      </c>
      <c r="C109" s="104">
        <v>409</v>
      </c>
      <c r="D109" s="105" t="s">
        <v>28</v>
      </c>
      <c r="E109" s="106">
        <v>200</v>
      </c>
      <c r="F109" s="137">
        <f>F110</f>
        <v>14846.611000000001</v>
      </c>
      <c r="G109" s="137">
        <v>0</v>
      </c>
    </row>
    <row r="110" spans="1:7" ht="27.4" customHeight="1" x14ac:dyDescent="0.2">
      <c r="A110" s="91">
        <v>0</v>
      </c>
      <c r="B110" s="52" t="s">
        <v>72</v>
      </c>
      <c r="C110" s="104">
        <v>409</v>
      </c>
      <c r="D110" s="105" t="s">
        <v>28</v>
      </c>
      <c r="E110" s="106">
        <v>240</v>
      </c>
      <c r="F110" s="137">
        <v>14846.611000000001</v>
      </c>
      <c r="G110" s="137">
        <v>0</v>
      </c>
    </row>
    <row r="111" spans="1:7" ht="25.5" x14ac:dyDescent="0.2">
      <c r="A111" s="91">
        <v>0</v>
      </c>
      <c r="B111" s="101" t="s">
        <v>103</v>
      </c>
      <c r="C111" s="102">
        <v>412</v>
      </c>
      <c r="D111" s="103">
        <v>0</v>
      </c>
      <c r="E111" s="143">
        <v>0</v>
      </c>
      <c r="F111" s="40">
        <f>F115+F118+F112</f>
        <v>619.45399999999995</v>
      </c>
      <c r="G111" s="40">
        <f>G115+G118+G112</f>
        <v>45.154000000000003</v>
      </c>
    </row>
    <row r="112" spans="1:7" ht="38.25" x14ac:dyDescent="0.2">
      <c r="A112" s="91"/>
      <c r="B112" s="52" t="s">
        <v>250</v>
      </c>
      <c r="C112" s="104">
        <v>412</v>
      </c>
      <c r="D112" s="105" t="s">
        <v>23</v>
      </c>
      <c r="E112" s="143"/>
      <c r="F112" s="137">
        <f>F113</f>
        <v>49.058999999999997</v>
      </c>
      <c r="G112" s="137">
        <f>G113</f>
        <v>45.154000000000003</v>
      </c>
    </row>
    <row r="113" spans="1:8" ht="25.5" x14ac:dyDescent="0.2">
      <c r="A113" s="91"/>
      <c r="B113" s="52" t="s">
        <v>71</v>
      </c>
      <c r="C113" s="104">
        <v>412</v>
      </c>
      <c r="D113" s="105" t="s">
        <v>23</v>
      </c>
      <c r="E113" s="106">
        <v>200</v>
      </c>
      <c r="F113" s="137">
        <f>F114</f>
        <v>49.058999999999997</v>
      </c>
      <c r="G113" s="137">
        <f>G114</f>
        <v>45.154000000000003</v>
      </c>
    </row>
    <row r="114" spans="1:8" ht="38.25" x14ac:dyDescent="0.2">
      <c r="A114" s="91"/>
      <c r="B114" s="52" t="s">
        <v>72</v>
      </c>
      <c r="C114" s="104">
        <v>412</v>
      </c>
      <c r="D114" s="105" t="s">
        <v>23</v>
      </c>
      <c r="E114" s="106">
        <v>240</v>
      </c>
      <c r="F114" s="137">
        <v>49.058999999999997</v>
      </c>
      <c r="G114" s="137">
        <v>45.154000000000003</v>
      </c>
    </row>
    <row r="115" spans="1:8" s="10" customFormat="1" ht="54" customHeight="1" x14ac:dyDescent="0.2">
      <c r="A115" s="91"/>
      <c r="B115" s="52" t="s">
        <v>266</v>
      </c>
      <c r="C115" s="104">
        <v>412</v>
      </c>
      <c r="D115" s="105">
        <v>1700000000</v>
      </c>
      <c r="E115" s="106"/>
      <c r="F115" s="137">
        <f>F116</f>
        <v>570.39499999999998</v>
      </c>
      <c r="G115" s="137"/>
      <c r="H115" s="129"/>
    </row>
    <row r="116" spans="1:8" s="10" customFormat="1" ht="38.25" x14ac:dyDescent="0.2">
      <c r="A116" s="91"/>
      <c r="B116" s="52" t="s">
        <v>98</v>
      </c>
      <c r="C116" s="104">
        <v>412</v>
      </c>
      <c r="D116" s="105">
        <v>1700000000</v>
      </c>
      <c r="E116" s="106">
        <v>600</v>
      </c>
      <c r="F116" s="137">
        <f>F117</f>
        <v>570.39499999999998</v>
      </c>
      <c r="G116" s="137"/>
      <c r="H116" s="129"/>
    </row>
    <row r="117" spans="1:8" s="10" customFormat="1" ht="38.25" customHeight="1" x14ac:dyDescent="0.2">
      <c r="A117" s="91"/>
      <c r="B117" s="107" t="s">
        <v>236</v>
      </c>
      <c r="C117" s="108">
        <v>412</v>
      </c>
      <c r="D117" s="109">
        <v>1700000000</v>
      </c>
      <c r="E117" s="110">
        <v>630</v>
      </c>
      <c r="F117" s="137">
        <v>570.39499999999998</v>
      </c>
      <c r="G117" s="146"/>
      <c r="H117" s="129"/>
    </row>
    <row r="118" spans="1:8" ht="1.5" hidden="1" customHeight="1" x14ac:dyDescent="0.2">
      <c r="A118" s="91"/>
      <c r="B118" s="107" t="s">
        <v>90</v>
      </c>
      <c r="C118" s="108">
        <v>412</v>
      </c>
      <c r="D118" s="109">
        <v>9000000000</v>
      </c>
      <c r="E118" s="110"/>
      <c r="F118" s="137">
        <f>F119</f>
        <v>0</v>
      </c>
      <c r="G118" s="137">
        <f>G119</f>
        <v>0</v>
      </c>
    </row>
    <row r="119" spans="1:8" ht="25.5" hidden="1" x14ac:dyDescent="0.2">
      <c r="A119" s="91"/>
      <c r="B119" s="107" t="s">
        <v>226</v>
      </c>
      <c r="C119" s="108">
        <v>412</v>
      </c>
      <c r="D119" s="109">
        <v>9040000000</v>
      </c>
      <c r="E119" s="110"/>
      <c r="F119" s="137">
        <f t="shared" ref="F119:G120" si="0">F120</f>
        <v>0</v>
      </c>
      <c r="G119" s="137">
        <f t="shared" si="0"/>
        <v>0</v>
      </c>
    </row>
    <row r="120" spans="1:8" ht="25.5" hidden="1" x14ac:dyDescent="0.2">
      <c r="A120" s="91"/>
      <c r="B120" s="107" t="s">
        <v>71</v>
      </c>
      <c r="C120" s="108">
        <v>412</v>
      </c>
      <c r="D120" s="109">
        <v>9040000000</v>
      </c>
      <c r="E120" s="110">
        <v>200</v>
      </c>
      <c r="F120" s="137">
        <f t="shared" si="0"/>
        <v>0</v>
      </c>
      <c r="G120" s="137">
        <f t="shared" si="0"/>
        <v>0</v>
      </c>
    </row>
    <row r="121" spans="1:8" ht="38.25" hidden="1" x14ac:dyDescent="0.2">
      <c r="A121" s="91"/>
      <c r="B121" s="107" t="s">
        <v>72</v>
      </c>
      <c r="C121" s="108">
        <v>412</v>
      </c>
      <c r="D121" s="109">
        <v>9040000000</v>
      </c>
      <c r="E121" s="110">
        <v>240</v>
      </c>
      <c r="F121" s="137">
        <v>0</v>
      </c>
      <c r="G121" s="137">
        <v>0</v>
      </c>
    </row>
    <row r="122" spans="1:8" x14ac:dyDescent="0.2">
      <c r="A122" s="91">
        <v>0</v>
      </c>
      <c r="B122" s="101" t="s">
        <v>106</v>
      </c>
      <c r="C122" s="102">
        <v>501</v>
      </c>
      <c r="D122" s="103">
        <v>0</v>
      </c>
      <c r="E122" s="143">
        <v>0</v>
      </c>
      <c r="F122" s="40">
        <f>F123</f>
        <v>140</v>
      </c>
      <c r="G122" s="40">
        <f>G123</f>
        <v>0</v>
      </c>
    </row>
    <row r="123" spans="1:8" ht="38.25" x14ac:dyDescent="0.2">
      <c r="A123" s="91">
        <v>0</v>
      </c>
      <c r="B123" s="52" t="s">
        <v>250</v>
      </c>
      <c r="C123" s="104">
        <v>501</v>
      </c>
      <c r="D123" s="105" t="s">
        <v>23</v>
      </c>
      <c r="E123" s="106">
        <v>0</v>
      </c>
      <c r="F123" s="137">
        <f>F127</f>
        <v>140</v>
      </c>
      <c r="G123" s="137">
        <v>0</v>
      </c>
    </row>
    <row r="124" spans="1:8" ht="25.5" hidden="1" x14ac:dyDescent="0.2">
      <c r="A124" s="91">
        <v>0</v>
      </c>
      <c r="B124" s="52" t="s">
        <v>90</v>
      </c>
      <c r="C124" s="104">
        <v>501</v>
      </c>
      <c r="D124" s="105" t="s">
        <v>20</v>
      </c>
      <c r="E124" s="106">
        <v>0</v>
      </c>
      <c r="F124" s="137">
        <v>0</v>
      </c>
      <c r="G124" s="137">
        <v>0</v>
      </c>
    </row>
    <row r="125" spans="1:8" ht="25.5" hidden="1" x14ac:dyDescent="0.2">
      <c r="A125" s="91">
        <v>0</v>
      </c>
      <c r="B125" s="52" t="s">
        <v>90</v>
      </c>
      <c r="C125" s="104">
        <v>501</v>
      </c>
      <c r="D125" s="105" t="s">
        <v>20</v>
      </c>
      <c r="E125" s="106">
        <v>0</v>
      </c>
      <c r="F125" s="137">
        <v>0</v>
      </c>
      <c r="G125" s="137">
        <v>0</v>
      </c>
    </row>
    <row r="126" spans="1:8" ht="25.5" hidden="1" x14ac:dyDescent="0.2">
      <c r="A126" s="91">
        <v>0</v>
      </c>
      <c r="B126" s="52" t="s">
        <v>107</v>
      </c>
      <c r="C126" s="104">
        <v>501</v>
      </c>
      <c r="D126" s="105" t="s">
        <v>20</v>
      </c>
      <c r="E126" s="106">
        <v>0</v>
      </c>
      <c r="F126" s="137">
        <v>0</v>
      </c>
      <c r="G126" s="137">
        <v>0</v>
      </c>
    </row>
    <row r="127" spans="1:8" ht="28.5" customHeight="1" x14ac:dyDescent="0.2">
      <c r="A127" s="91">
        <v>0</v>
      </c>
      <c r="B127" s="52" t="s">
        <v>71</v>
      </c>
      <c r="C127" s="104">
        <v>501</v>
      </c>
      <c r="D127" s="105" t="s">
        <v>23</v>
      </c>
      <c r="E127" s="106">
        <v>200</v>
      </c>
      <c r="F127" s="137">
        <f>F128</f>
        <v>140</v>
      </c>
      <c r="G127" s="137">
        <v>0</v>
      </c>
    </row>
    <row r="128" spans="1:8" ht="38.25" x14ac:dyDescent="0.2">
      <c r="A128" s="91">
        <v>0</v>
      </c>
      <c r="B128" s="52" t="s">
        <v>72</v>
      </c>
      <c r="C128" s="104">
        <v>501</v>
      </c>
      <c r="D128" s="105" t="s">
        <v>23</v>
      </c>
      <c r="E128" s="106">
        <v>240</v>
      </c>
      <c r="F128" s="137">
        <v>140</v>
      </c>
      <c r="G128" s="137">
        <v>0</v>
      </c>
    </row>
    <row r="129" spans="1:8" s="10" customFormat="1" ht="15.75" customHeight="1" x14ac:dyDescent="0.2">
      <c r="A129" s="91"/>
      <c r="B129" s="101" t="s">
        <v>168</v>
      </c>
      <c r="C129" s="102">
        <v>503</v>
      </c>
      <c r="D129" s="103"/>
      <c r="E129" s="143"/>
      <c r="F129" s="40">
        <f>F130</f>
        <v>11502.159</v>
      </c>
      <c r="G129" s="40">
        <f>G130</f>
        <v>0</v>
      </c>
      <c r="H129" s="129"/>
    </row>
    <row r="130" spans="1:8" s="10" customFormat="1" ht="49.5" customHeight="1" x14ac:dyDescent="0.2">
      <c r="A130" s="91"/>
      <c r="B130" s="52" t="s">
        <v>267</v>
      </c>
      <c r="C130" s="104">
        <v>503</v>
      </c>
      <c r="D130" s="105">
        <v>4000000000</v>
      </c>
      <c r="E130" s="106"/>
      <c r="F130" s="137">
        <f>F131</f>
        <v>11502.159</v>
      </c>
      <c r="G130" s="137">
        <f>G131</f>
        <v>0</v>
      </c>
      <c r="H130" s="129"/>
    </row>
    <row r="131" spans="1:8" s="10" customFormat="1" ht="27" customHeight="1" x14ac:dyDescent="0.2">
      <c r="A131" s="91"/>
      <c r="B131" s="52" t="s">
        <v>71</v>
      </c>
      <c r="C131" s="104">
        <v>503</v>
      </c>
      <c r="D131" s="105">
        <v>4000000000</v>
      </c>
      <c r="E131" s="106">
        <v>200</v>
      </c>
      <c r="F131" s="137">
        <f t="shared" ref="F131:G131" si="1">F132</f>
        <v>11502.159</v>
      </c>
      <c r="G131" s="137">
        <f t="shared" si="1"/>
        <v>0</v>
      </c>
      <c r="H131" s="129"/>
    </row>
    <row r="132" spans="1:8" s="10" customFormat="1" ht="36" customHeight="1" x14ac:dyDescent="0.2">
      <c r="A132" s="91"/>
      <c r="B132" s="52" t="s">
        <v>72</v>
      </c>
      <c r="C132" s="104">
        <v>503</v>
      </c>
      <c r="D132" s="105">
        <v>4000000000</v>
      </c>
      <c r="E132" s="106">
        <v>240</v>
      </c>
      <c r="F132" s="137">
        <v>11502.159</v>
      </c>
      <c r="G132" s="137"/>
      <c r="H132" s="129"/>
    </row>
    <row r="133" spans="1:8" s="10" customFormat="1" ht="25.5" x14ac:dyDescent="0.2">
      <c r="A133" s="91"/>
      <c r="B133" s="101" t="s">
        <v>275</v>
      </c>
      <c r="C133" s="102">
        <v>605</v>
      </c>
      <c r="D133" s="103"/>
      <c r="E133" s="143"/>
      <c r="F133" s="40">
        <f t="shared" ref="F133:G135" si="2">F134</f>
        <v>2100</v>
      </c>
      <c r="G133" s="40">
        <f t="shared" si="2"/>
        <v>1000</v>
      </c>
      <c r="H133" s="129"/>
    </row>
    <row r="134" spans="1:8" s="10" customFormat="1" ht="36" customHeight="1" x14ac:dyDescent="0.2">
      <c r="A134" s="91"/>
      <c r="B134" s="52" t="s">
        <v>250</v>
      </c>
      <c r="C134" s="104">
        <v>605</v>
      </c>
      <c r="D134" s="105">
        <v>200000000</v>
      </c>
      <c r="E134" s="106"/>
      <c r="F134" s="137">
        <f t="shared" si="2"/>
        <v>2100</v>
      </c>
      <c r="G134" s="137">
        <f t="shared" si="2"/>
        <v>1000</v>
      </c>
      <c r="H134" s="129"/>
    </row>
    <row r="135" spans="1:8" s="10" customFormat="1" ht="25.5" x14ac:dyDescent="0.2">
      <c r="A135" s="91"/>
      <c r="B135" s="52" t="s">
        <v>71</v>
      </c>
      <c r="C135" s="104">
        <v>605</v>
      </c>
      <c r="D135" s="105">
        <v>200000000</v>
      </c>
      <c r="E135" s="106">
        <v>200</v>
      </c>
      <c r="F135" s="137">
        <f t="shared" si="2"/>
        <v>2100</v>
      </c>
      <c r="G135" s="137">
        <f t="shared" si="2"/>
        <v>1000</v>
      </c>
      <c r="H135" s="129"/>
    </row>
    <row r="136" spans="1:8" s="10" customFormat="1" ht="36" customHeight="1" x14ac:dyDescent="0.2">
      <c r="A136" s="91"/>
      <c r="B136" s="52" t="s">
        <v>72</v>
      </c>
      <c r="C136" s="104">
        <v>605</v>
      </c>
      <c r="D136" s="105">
        <v>200000000</v>
      </c>
      <c r="E136" s="106">
        <v>240</v>
      </c>
      <c r="F136" s="137">
        <v>2100</v>
      </c>
      <c r="G136" s="137">
        <v>1000</v>
      </c>
      <c r="H136" s="129"/>
    </row>
    <row r="137" spans="1:8" x14ac:dyDescent="0.2">
      <c r="A137" s="91">
        <v>0</v>
      </c>
      <c r="B137" s="101" t="s">
        <v>162</v>
      </c>
      <c r="C137" s="102">
        <v>707</v>
      </c>
      <c r="D137" s="103">
        <v>0</v>
      </c>
      <c r="E137" s="143">
        <v>0</v>
      </c>
      <c r="F137" s="40">
        <f>F138</f>
        <v>2468.8119999999999</v>
      </c>
      <c r="G137" s="40">
        <f>G138</f>
        <v>204.45500000000001</v>
      </c>
    </row>
    <row r="138" spans="1:8" ht="38.25" x14ac:dyDescent="0.2">
      <c r="A138" s="91">
        <v>0</v>
      </c>
      <c r="B138" s="52" t="s">
        <v>253</v>
      </c>
      <c r="C138" s="104">
        <v>707</v>
      </c>
      <c r="D138" s="105" t="s">
        <v>31</v>
      </c>
      <c r="E138" s="106">
        <v>0</v>
      </c>
      <c r="F138" s="137">
        <f>F144</f>
        <v>2468.8119999999999</v>
      </c>
      <c r="G138" s="137">
        <f>G144</f>
        <v>204.45500000000001</v>
      </c>
    </row>
    <row r="139" spans="1:8" ht="38.25" hidden="1" x14ac:dyDescent="0.2">
      <c r="A139" s="91">
        <v>0</v>
      </c>
      <c r="B139" s="52" t="s">
        <v>109</v>
      </c>
      <c r="C139" s="104">
        <v>707</v>
      </c>
      <c r="D139" s="105" t="s">
        <v>31</v>
      </c>
      <c r="E139" s="106">
        <v>0</v>
      </c>
      <c r="F139" s="137">
        <v>0</v>
      </c>
      <c r="G139" s="137">
        <v>1</v>
      </c>
    </row>
    <row r="140" spans="1:8" ht="63.75" hidden="1" x14ac:dyDescent="0.2">
      <c r="A140" s="91">
        <v>0</v>
      </c>
      <c r="B140" s="52" t="s">
        <v>97</v>
      </c>
      <c r="C140" s="104">
        <v>707</v>
      </c>
      <c r="D140" s="105" t="s">
        <v>32</v>
      </c>
      <c r="E140" s="106">
        <v>0</v>
      </c>
      <c r="F140" s="137">
        <v>0</v>
      </c>
      <c r="G140" s="137">
        <v>0</v>
      </c>
    </row>
    <row r="141" spans="1:8" ht="63.75" hidden="1" x14ac:dyDescent="0.2">
      <c r="A141" s="91">
        <v>0</v>
      </c>
      <c r="B141" s="52" t="s">
        <v>97</v>
      </c>
      <c r="C141" s="104">
        <v>707</v>
      </c>
      <c r="D141" s="105" t="s">
        <v>32</v>
      </c>
      <c r="E141" s="106">
        <v>0</v>
      </c>
      <c r="F141" s="137">
        <v>0</v>
      </c>
      <c r="G141" s="137">
        <v>0</v>
      </c>
    </row>
    <row r="142" spans="1:8" ht="63.75" hidden="1" x14ac:dyDescent="0.2">
      <c r="A142" s="91">
        <v>0</v>
      </c>
      <c r="B142" s="52" t="s">
        <v>97</v>
      </c>
      <c r="C142" s="104">
        <v>707</v>
      </c>
      <c r="D142" s="105" t="s">
        <v>32</v>
      </c>
      <c r="E142" s="106">
        <v>0</v>
      </c>
      <c r="F142" s="137">
        <v>0</v>
      </c>
      <c r="G142" s="137">
        <v>0</v>
      </c>
    </row>
    <row r="143" spans="1:8" ht="63.75" hidden="1" x14ac:dyDescent="0.2">
      <c r="A143" s="91">
        <v>0</v>
      </c>
      <c r="B143" s="52" t="s">
        <v>97</v>
      </c>
      <c r="C143" s="104">
        <v>707</v>
      </c>
      <c r="D143" s="105" t="s">
        <v>32</v>
      </c>
      <c r="E143" s="106">
        <v>0</v>
      </c>
      <c r="F143" s="137">
        <v>0</v>
      </c>
      <c r="G143" s="137">
        <v>0</v>
      </c>
    </row>
    <row r="144" spans="1:8" ht="38.25" customHeight="1" x14ac:dyDescent="0.2">
      <c r="A144" s="91">
        <v>0</v>
      </c>
      <c r="B144" s="52" t="s">
        <v>98</v>
      </c>
      <c r="C144" s="104">
        <v>707</v>
      </c>
      <c r="D144" s="105" t="s">
        <v>31</v>
      </c>
      <c r="E144" s="106">
        <v>600</v>
      </c>
      <c r="F144" s="137">
        <f>F145</f>
        <v>2468.8119999999999</v>
      </c>
      <c r="G144" s="137">
        <f>G145</f>
        <v>204.45500000000001</v>
      </c>
    </row>
    <row r="145" spans="1:7" x14ac:dyDescent="0.2">
      <c r="A145" s="91">
        <v>0</v>
      </c>
      <c r="B145" s="52" t="s">
        <v>99</v>
      </c>
      <c r="C145" s="104">
        <v>707</v>
      </c>
      <c r="D145" s="105" t="s">
        <v>31</v>
      </c>
      <c r="E145" s="106">
        <v>620</v>
      </c>
      <c r="F145" s="137">
        <v>2468.8119999999999</v>
      </c>
      <c r="G145" s="137">
        <v>204.45500000000001</v>
      </c>
    </row>
    <row r="146" spans="1:7" ht="76.5" hidden="1" x14ac:dyDescent="0.2">
      <c r="A146" s="91">
        <v>0</v>
      </c>
      <c r="B146" s="52" t="s">
        <v>174</v>
      </c>
      <c r="C146" s="104">
        <v>707</v>
      </c>
      <c r="D146" s="105" t="s">
        <v>186</v>
      </c>
      <c r="E146" s="106">
        <v>0</v>
      </c>
      <c r="F146" s="137">
        <f>F147</f>
        <v>0</v>
      </c>
      <c r="G146" s="137">
        <f>G147</f>
        <v>0</v>
      </c>
    </row>
    <row r="147" spans="1:7" ht="67.5" hidden="1" customHeight="1" x14ac:dyDescent="0.2">
      <c r="A147" s="91">
        <v>0</v>
      </c>
      <c r="B147" s="52" t="s">
        <v>110</v>
      </c>
      <c r="C147" s="104">
        <v>707</v>
      </c>
      <c r="D147" s="105" t="s">
        <v>184</v>
      </c>
      <c r="E147" s="106">
        <v>0</v>
      </c>
      <c r="F147" s="137">
        <f>F150</f>
        <v>0</v>
      </c>
      <c r="G147" s="137">
        <f>G150</f>
        <v>0</v>
      </c>
    </row>
    <row r="148" spans="1:7" ht="76.5" hidden="1" x14ac:dyDescent="0.2">
      <c r="A148" s="91">
        <v>0</v>
      </c>
      <c r="B148" s="52" t="s">
        <v>110</v>
      </c>
      <c r="C148" s="104">
        <v>707</v>
      </c>
      <c r="D148" s="105" t="s">
        <v>33</v>
      </c>
      <c r="E148" s="106">
        <v>0</v>
      </c>
      <c r="F148" s="137">
        <v>0</v>
      </c>
      <c r="G148" s="137">
        <v>0</v>
      </c>
    </row>
    <row r="149" spans="1:7" ht="76.5" hidden="1" x14ac:dyDescent="0.2">
      <c r="A149" s="91">
        <v>0</v>
      </c>
      <c r="B149" s="52" t="s">
        <v>110</v>
      </c>
      <c r="C149" s="104">
        <v>707</v>
      </c>
      <c r="D149" s="105" t="s">
        <v>33</v>
      </c>
      <c r="E149" s="106">
        <v>0</v>
      </c>
      <c r="F149" s="137">
        <v>0</v>
      </c>
      <c r="G149" s="137">
        <v>0</v>
      </c>
    </row>
    <row r="150" spans="1:7" ht="63.75" hidden="1" x14ac:dyDescent="0.2">
      <c r="A150" s="91">
        <v>0</v>
      </c>
      <c r="B150" s="52" t="s">
        <v>111</v>
      </c>
      <c r="C150" s="104">
        <v>707</v>
      </c>
      <c r="D150" s="105" t="s">
        <v>185</v>
      </c>
      <c r="E150" s="106">
        <v>0</v>
      </c>
      <c r="F150" s="137">
        <f>F151</f>
        <v>0</v>
      </c>
      <c r="G150" s="137">
        <f>G151</f>
        <v>0</v>
      </c>
    </row>
    <row r="151" spans="1:7" ht="38.25" hidden="1" x14ac:dyDescent="0.2">
      <c r="A151" s="91">
        <v>0</v>
      </c>
      <c r="B151" s="52" t="s">
        <v>98</v>
      </c>
      <c r="C151" s="104">
        <v>707</v>
      </c>
      <c r="D151" s="105" t="s">
        <v>185</v>
      </c>
      <c r="E151" s="106">
        <v>600</v>
      </c>
      <c r="F151" s="137">
        <f>F152</f>
        <v>0</v>
      </c>
      <c r="G151" s="137">
        <f>G152</f>
        <v>0</v>
      </c>
    </row>
    <row r="152" spans="1:7" hidden="1" x14ac:dyDescent="0.2">
      <c r="A152" s="91">
        <v>0</v>
      </c>
      <c r="B152" s="52" t="s">
        <v>99</v>
      </c>
      <c r="C152" s="104">
        <v>707</v>
      </c>
      <c r="D152" s="105" t="s">
        <v>185</v>
      </c>
      <c r="E152" s="106">
        <v>620</v>
      </c>
      <c r="F152" s="137"/>
      <c r="G152" s="137"/>
    </row>
    <row r="153" spans="1:7" x14ac:dyDescent="0.2">
      <c r="A153" s="91">
        <v>0</v>
      </c>
      <c r="B153" s="101" t="s">
        <v>113</v>
      </c>
      <c r="C153" s="102">
        <v>801</v>
      </c>
      <c r="D153" s="103">
        <v>0</v>
      </c>
      <c r="E153" s="143">
        <v>0</v>
      </c>
      <c r="F153" s="40">
        <f>F154+F162</f>
        <v>40750.041999999994</v>
      </c>
      <c r="G153" s="40">
        <f>G154+G162</f>
        <v>189.99</v>
      </c>
    </row>
    <row r="154" spans="1:7" ht="38.25" x14ac:dyDescent="0.2">
      <c r="A154" s="91">
        <v>0</v>
      </c>
      <c r="B154" s="52" t="s">
        <v>253</v>
      </c>
      <c r="C154" s="104">
        <v>801</v>
      </c>
      <c r="D154" s="105" t="s">
        <v>31</v>
      </c>
      <c r="E154" s="106">
        <v>0</v>
      </c>
      <c r="F154" s="137">
        <f>F160</f>
        <v>38181.644999999997</v>
      </c>
      <c r="G154" s="137">
        <f>G160</f>
        <v>189.99</v>
      </c>
    </row>
    <row r="155" spans="1:7" ht="38.25" hidden="1" x14ac:dyDescent="0.2">
      <c r="A155" s="91">
        <v>0</v>
      </c>
      <c r="B155" s="52" t="s">
        <v>109</v>
      </c>
      <c r="C155" s="104">
        <v>801</v>
      </c>
      <c r="D155" s="105" t="s">
        <v>31</v>
      </c>
      <c r="E155" s="106">
        <v>0</v>
      </c>
      <c r="F155" s="137">
        <v>0</v>
      </c>
      <c r="G155" s="137">
        <v>0</v>
      </c>
    </row>
    <row r="156" spans="1:7" ht="63.75" hidden="1" x14ac:dyDescent="0.2">
      <c r="A156" s="91">
        <v>0</v>
      </c>
      <c r="B156" s="52" t="s">
        <v>97</v>
      </c>
      <c r="C156" s="104">
        <v>801</v>
      </c>
      <c r="D156" s="105" t="s">
        <v>35</v>
      </c>
      <c r="E156" s="106">
        <v>0</v>
      </c>
      <c r="F156" s="137">
        <v>0</v>
      </c>
      <c r="G156" s="137">
        <v>0</v>
      </c>
    </row>
    <row r="157" spans="1:7" ht="63.75" hidden="1" x14ac:dyDescent="0.2">
      <c r="A157" s="91">
        <v>0</v>
      </c>
      <c r="B157" s="52" t="s">
        <v>97</v>
      </c>
      <c r="C157" s="104">
        <v>801</v>
      </c>
      <c r="D157" s="105" t="s">
        <v>35</v>
      </c>
      <c r="E157" s="106">
        <v>0</v>
      </c>
      <c r="F157" s="137">
        <v>0</v>
      </c>
      <c r="G157" s="137">
        <v>0</v>
      </c>
    </row>
    <row r="158" spans="1:7" ht="63.75" hidden="1" x14ac:dyDescent="0.2">
      <c r="A158" s="91">
        <v>0</v>
      </c>
      <c r="B158" s="52" t="s">
        <v>97</v>
      </c>
      <c r="C158" s="104">
        <v>801</v>
      </c>
      <c r="D158" s="105" t="s">
        <v>35</v>
      </c>
      <c r="E158" s="106">
        <v>0</v>
      </c>
      <c r="F158" s="137">
        <v>0</v>
      </c>
      <c r="G158" s="137">
        <v>0</v>
      </c>
    </row>
    <row r="159" spans="1:7" ht="63.75" hidden="1" x14ac:dyDescent="0.2">
      <c r="A159" s="91">
        <v>0</v>
      </c>
      <c r="B159" s="52" t="s">
        <v>97</v>
      </c>
      <c r="C159" s="104">
        <v>801</v>
      </c>
      <c r="D159" s="105" t="s">
        <v>35</v>
      </c>
      <c r="E159" s="106">
        <v>0</v>
      </c>
      <c r="F159" s="137">
        <v>0</v>
      </c>
      <c r="G159" s="137">
        <v>0</v>
      </c>
    </row>
    <row r="160" spans="1:7" ht="38.25" x14ac:dyDescent="0.2">
      <c r="A160" s="91">
        <v>0</v>
      </c>
      <c r="B160" s="52" t="s">
        <v>98</v>
      </c>
      <c r="C160" s="104">
        <v>801</v>
      </c>
      <c r="D160" s="105" t="s">
        <v>31</v>
      </c>
      <c r="E160" s="106">
        <v>600</v>
      </c>
      <c r="F160" s="137">
        <f>F161</f>
        <v>38181.644999999997</v>
      </c>
      <c r="G160" s="137">
        <f>G161</f>
        <v>189.99</v>
      </c>
    </row>
    <row r="161" spans="1:9" s="16" customFormat="1" x14ac:dyDescent="0.2">
      <c r="A161" s="91">
        <v>0</v>
      </c>
      <c r="B161" s="52" t="s">
        <v>99</v>
      </c>
      <c r="C161" s="104">
        <v>801</v>
      </c>
      <c r="D161" s="105" t="s">
        <v>31</v>
      </c>
      <c r="E161" s="106">
        <v>620</v>
      </c>
      <c r="F161" s="137">
        <v>38181.644999999997</v>
      </c>
      <c r="G161" s="137">
        <v>189.99</v>
      </c>
      <c r="H161" s="129"/>
    </row>
    <row r="162" spans="1:9" s="16" customFormat="1" ht="54" customHeight="1" x14ac:dyDescent="0.2">
      <c r="A162" s="91"/>
      <c r="B162" s="52" t="s">
        <v>268</v>
      </c>
      <c r="C162" s="104">
        <v>801</v>
      </c>
      <c r="D162" s="105">
        <v>4800000000</v>
      </c>
      <c r="E162" s="106">
        <v>0</v>
      </c>
      <c r="F162" s="137">
        <f>F163</f>
        <v>2568.3969999999999</v>
      </c>
      <c r="G162" s="137"/>
      <c r="H162" s="129"/>
    </row>
    <row r="163" spans="1:9" s="16" customFormat="1" ht="41.25" customHeight="1" x14ac:dyDescent="0.2">
      <c r="A163" s="91"/>
      <c r="B163" s="52" t="s">
        <v>98</v>
      </c>
      <c r="C163" s="104">
        <v>801</v>
      </c>
      <c r="D163" s="105">
        <v>4800000000</v>
      </c>
      <c r="E163" s="106">
        <v>600</v>
      </c>
      <c r="F163" s="137">
        <f>F164</f>
        <v>2568.3969999999999</v>
      </c>
      <c r="G163" s="137"/>
      <c r="H163" s="129"/>
    </row>
    <row r="164" spans="1:9" s="16" customFormat="1" ht="16.5" customHeight="1" x14ac:dyDescent="0.2">
      <c r="A164" s="91"/>
      <c r="B164" s="52" t="s">
        <v>99</v>
      </c>
      <c r="C164" s="104">
        <v>801</v>
      </c>
      <c r="D164" s="105">
        <v>4800000000</v>
      </c>
      <c r="E164" s="106">
        <v>620</v>
      </c>
      <c r="F164" s="137">
        <v>2568.3969999999999</v>
      </c>
      <c r="G164" s="137"/>
      <c r="H164" s="129"/>
    </row>
    <row r="165" spans="1:9" s="90" customFormat="1" x14ac:dyDescent="0.2">
      <c r="A165" s="142"/>
      <c r="B165" s="101" t="s">
        <v>115</v>
      </c>
      <c r="C165" s="102">
        <v>1003</v>
      </c>
      <c r="D165" s="103"/>
      <c r="E165" s="143"/>
      <c r="F165" s="40">
        <f>F166+F169</f>
        <v>4379.6679999999997</v>
      </c>
      <c r="G165" s="40">
        <f>G166+G169</f>
        <v>4341.82</v>
      </c>
      <c r="H165" s="130"/>
    </row>
    <row r="166" spans="1:9" s="90" customFormat="1" ht="38.25" x14ac:dyDescent="0.2">
      <c r="A166" s="157"/>
      <c r="B166" s="52" t="s">
        <v>250</v>
      </c>
      <c r="C166" s="104">
        <v>1003</v>
      </c>
      <c r="D166" s="105">
        <v>200000000</v>
      </c>
      <c r="E166" s="106"/>
      <c r="F166" s="137">
        <f>F167</f>
        <v>1732.962</v>
      </c>
      <c r="G166" s="137">
        <f>G167</f>
        <v>1732.962</v>
      </c>
      <c r="H166" s="130"/>
    </row>
    <row r="167" spans="1:9" s="90" customFormat="1" ht="25.5" x14ac:dyDescent="0.2">
      <c r="A167" s="157"/>
      <c r="B167" s="52" t="s">
        <v>117</v>
      </c>
      <c r="C167" s="104">
        <v>1003</v>
      </c>
      <c r="D167" s="105">
        <v>200000000</v>
      </c>
      <c r="E167" s="106">
        <v>300</v>
      </c>
      <c r="F167" s="137">
        <f>F168</f>
        <v>1732.962</v>
      </c>
      <c r="G167" s="137">
        <f>G168</f>
        <v>1732.962</v>
      </c>
      <c r="H167" s="130"/>
    </row>
    <row r="168" spans="1:9" s="90" customFormat="1" ht="25.5" x14ac:dyDescent="0.2">
      <c r="A168" s="157"/>
      <c r="B168" s="52" t="s">
        <v>118</v>
      </c>
      <c r="C168" s="104">
        <v>1003</v>
      </c>
      <c r="D168" s="105">
        <v>200000000</v>
      </c>
      <c r="E168" s="106">
        <v>320</v>
      </c>
      <c r="F168" s="137">
        <v>1732.962</v>
      </c>
      <c r="G168" s="137">
        <v>1732.962</v>
      </c>
      <c r="H168" s="130"/>
    </row>
    <row r="169" spans="1:9" s="16" customFormat="1" ht="41.25" customHeight="1" x14ac:dyDescent="0.2">
      <c r="A169" s="91"/>
      <c r="B169" s="52" t="s">
        <v>276</v>
      </c>
      <c r="C169" s="104">
        <v>1003</v>
      </c>
      <c r="D169" s="105">
        <v>4400000000</v>
      </c>
      <c r="E169" s="106"/>
      <c r="F169" s="137">
        <f t="shared" ref="F169:G170" si="3">F170</f>
        <v>2646.7060000000001</v>
      </c>
      <c r="G169" s="137">
        <f t="shared" si="3"/>
        <v>2608.8580000000002</v>
      </c>
      <c r="H169" s="129"/>
    </row>
    <row r="170" spans="1:9" s="16" customFormat="1" ht="25.5" x14ac:dyDescent="0.2">
      <c r="A170" s="91"/>
      <c r="B170" s="52" t="s">
        <v>117</v>
      </c>
      <c r="C170" s="104">
        <v>1003</v>
      </c>
      <c r="D170" s="105">
        <v>4400000000</v>
      </c>
      <c r="E170" s="106">
        <v>300</v>
      </c>
      <c r="F170" s="137">
        <f t="shared" si="3"/>
        <v>2646.7060000000001</v>
      </c>
      <c r="G170" s="137">
        <f t="shared" si="3"/>
        <v>2608.8580000000002</v>
      </c>
      <c r="H170" s="129"/>
    </row>
    <row r="171" spans="1:9" s="16" customFormat="1" ht="25.5" x14ac:dyDescent="0.2">
      <c r="A171" s="91"/>
      <c r="B171" s="52" t="s">
        <v>118</v>
      </c>
      <c r="C171" s="104">
        <v>1003</v>
      </c>
      <c r="D171" s="105">
        <v>4400000000</v>
      </c>
      <c r="E171" s="106">
        <v>320</v>
      </c>
      <c r="F171" s="137">
        <v>2646.7060000000001</v>
      </c>
      <c r="G171" s="137">
        <v>2608.8580000000002</v>
      </c>
      <c r="H171" s="129"/>
    </row>
    <row r="172" spans="1:9" x14ac:dyDescent="0.2">
      <c r="A172" s="91"/>
      <c r="B172" s="101" t="s">
        <v>120</v>
      </c>
      <c r="C172" s="102">
        <v>1004</v>
      </c>
      <c r="D172" s="105"/>
      <c r="E172" s="106"/>
      <c r="F172" s="40">
        <f>F173+F176</f>
        <v>18120.963</v>
      </c>
      <c r="G172" s="40">
        <f>G173+G176</f>
        <v>17808.145</v>
      </c>
    </row>
    <row r="173" spans="1:9" ht="25.5" x14ac:dyDescent="0.2">
      <c r="A173" s="91"/>
      <c r="B173" s="52" t="s">
        <v>254</v>
      </c>
      <c r="C173" s="104">
        <v>1004</v>
      </c>
      <c r="D173" s="105" t="s">
        <v>37</v>
      </c>
      <c r="E173" s="106">
        <v>0</v>
      </c>
      <c r="F173" s="137">
        <f>F174</f>
        <v>791.34299999999996</v>
      </c>
      <c r="G173" s="137">
        <f>G174</f>
        <v>478.52499999999998</v>
      </c>
    </row>
    <row r="174" spans="1:9" ht="25.5" x14ac:dyDescent="0.2">
      <c r="A174" s="91"/>
      <c r="B174" s="52" t="s">
        <v>117</v>
      </c>
      <c r="C174" s="104">
        <v>1004</v>
      </c>
      <c r="D174" s="105" t="s">
        <v>37</v>
      </c>
      <c r="E174" s="106">
        <v>300</v>
      </c>
      <c r="F174" s="137">
        <f t="shared" ref="F174:G174" si="4">F175</f>
        <v>791.34299999999996</v>
      </c>
      <c r="G174" s="137">
        <f t="shared" si="4"/>
        <v>478.52499999999998</v>
      </c>
    </row>
    <row r="175" spans="1:9" ht="24.75" customHeight="1" x14ac:dyDescent="0.2">
      <c r="A175" s="91"/>
      <c r="B175" s="52" t="s">
        <v>118</v>
      </c>
      <c r="C175" s="104">
        <v>1004</v>
      </c>
      <c r="D175" s="105" t="s">
        <v>37</v>
      </c>
      <c r="E175" s="106">
        <v>320</v>
      </c>
      <c r="F175" s="137">
        <v>791.34299999999996</v>
      </c>
      <c r="G175" s="137">
        <v>478.52499999999998</v>
      </c>
      <c r="H175" s="147"/>
      <c r="I175" s="58"/>
    </row>
    <row r="176" spans="1:9" ht="38.25" x14ac:dyDescent="0.2">
      <c r="A176" s="91"/>
      <c r="B176" s="52" t="s">
        <v>250</v>
      </c>
      <c r="C176" s="104">
        <v>1004</v>
      </c>
      <c r="D176" s="105">
        <v>200000000</v>
      </c>
      <c r="E176" s="106"/>
      <c r="F176" s="137">
        <f t="shared" ref="F176:G177" si="5">F177</f>
        <v>17329.62</v>
      </c>
      <c r="G176" s="137">
        <f t="shared" si="5"/>
        <v>17329.62</v>
      </c>
    </row>
    <row r="177" spans="1:9" ht="29.25" customHeight="1" x14ac:dyDescent="0.2">
      <c r="A177" s="91"/>
      <c r="B177" s="52" t="s">
        <v>122</v>
      </c>
      <c r="C177" s="104" t="s">
        <v>161</v>
      </c>
      <c r="D177" s="105">
        <v>200000000</v>
      </c>
      <c r="E177" s="106">
        <v>400</v>
      </c>
      <c r="F177" s="137">
        <f t="shared" si="5"/>
        <v>17329.62</v>
      </c>
      <c r="G177" s="137">
        <f t="shared" si="5"/>
        <v>17329.62</v>
      </c>
    </row>
    <row r="178" spans="1:9" x14ac:dyDescent="0.2">
      <c r="A178" s="91"/>
      <c r="B178" s="52" t="s">
        <v>173</v>
      </c>
      <c r="C178" s="104" t="s">
        <v>161</v>
      </c>
      <c r="D178" s="105">
        <v>200000000</v>
      </c>
      <c r="E178" s="106">
        <v>410</v>
      </c>
      <c r="F178" s="137">
        <v>17329.62</v>
      </c>
      <c r="G178" s="137">
        <v>17329.62</v>
      </c>
      <c r="H178" s="147"/>
      <c r="I178" s="58"/>
    </row>
    <row r="179" spans="1:9" x14ac:dyDescent="0.2">
      <c r="A179" s="142"/>
      <c r="B179" s="101" t="s">
        <v>213</v>
      </c>
      <c r="C179" s="102">
        <v>1006</v>
      </c>
      <c r="D179" s="103"/>
      <c r="E179" s="143"/>
      <c r="F179" s="40">
        <f t="shared" ref="F179:G181" si="6">F180</f>
        <v>727.98699999999997</v>
      </c>
      <c r="G179" s="40">
        <f t="shared" si="6"/>
        <v>581.96</v>
      </c>
    </row>
    <row r="180" spans="1:9" ht="51" x14ac:dyDescent="0.2">
      <c r="A180" s="91"/>
      <c r="B180" s="52" t="s">
        <v>255</v>
      </c>
      <c r="C180" s="104">
        <v>1006</v>
      </c>
      <c r="D180" s="105">
        <v>4300000000</v>
      </c>
      <c r="E180" s="106"/>
      <c r="F180" s="137">
        <f t="shared" si="6"/>
        <v>727.98699999999997</v>
      </c>
      <c r="G180" s="137">
        <f t="shared" si="6"/>
        <v>581.96</v>
      </c>
    </row>
    <row r="181" spans="1:9" ht="38.25" x14ac:dyDescent="0.2">
      <c r="A181" s="91"/>
      <c r="B181" s="52" t="s">
        <v>98</v>
      </c>
      <c r="C181" s="104">
        <v>1006</v>
      </c>
      <c r="D181" s="105">
        <v>4300000000</v>
      </c>
      <c r="E181" s="106">
        <v>600</v>
      </c>
      <c r="F181" s="137">
        <f t="shared" si="6"/>
        <v>727.98699999999997</v>
      </c>
      <c r="G181" s="137">
        <f t="shared" si="6"/>
        <v>581.96</v>
      </c>
    </row>
    <row r="182" spans="1:9" ht="12" customHeight="1" x14ac:dyDescent="0.2">
      <c r="A182" s="91"/>
      <c r="B182" s="52" t="s">
        <v>99</v>
      </c>
      <c r="C182" s="104">
        <v>1006</v>
      </c>
      <c r="D182" s="105">
        <v>4300000000</v>
      </c>
      <c r="E182" s="106">
        <v>620</v>
      </c>
      <c r="F182" s="137">
        <v>727.98699999999997</v>
      </c>
      <c r="G182" s="137">
        <v>581.96</v>
      </c>
    </row>
    <row r="183" spans="1:9" ht="51" hidden="1" x14ac:dyDescent="0.2">
      <c r="A183" s="91"/>
      <c r="B183" s="52" t="s">
        <v>212</v>
      </c>
      <c r="C183" s="104">
        <v>1006</v>
      </c>
      <c r="D183" s="105">
        <v>4300070000</v>
      </c>
      <c r="E183" s="106"/>
      <c r="F183" s="137">
        <f>F184</f>
        <v>0</v>
      </c>
      <c r="G183" s="137">
        <f>G185</f>
        <v>0</v>
      </c>
    </row>
    <row r="184" spans="1:9" ht="51" hidden="1" x14ac:dyDescent="0.2">
      <c r="A184" s="91"/>
      <c r="B184" s="111" t="s">
        <v>211</v>
      </c>
      <c r="C184" s="104">
        <v>1006</v>
      </c>
      <c r="D184" s="105">
        <v>4300074040</v>
      </c>
      <c r="E184" s="106"/>
      <c r="F184" s="137">
        <f>F185</f>
        <v>0</v>
      </c>
      <c r="G184" s="137">
        <f>G185</f>
        <v>0</v>
      </c>
    </row>
    <row r="185" spans="1:9" ht="38.25" hidden="1" x14ac:dyDescent="0.2">
      <c r="A185" s="91"/>
      <c r="B185" s="52" t="s">
        <v>98</v>
      </c>
      <c r="C185" s="104">
        <v>1006</v>
      </c>
      <c r="D185" s="105">
        <v>4300074040</v>
      </c>
      <c r="E185" s="106">
        <v>600</v>
      </c>
      <c r="F185" s="137">
        <f>F186</f>
        <v>0</v>
      </c>
      <c r="G185" s="137">
        <f>G186</f>
        <v>0</v>
      </c>
    </row>
    <row r="186" spans="1:9" hidden="1" x14ac:dyDescent="0.2">
      <c r="A186" s="91"/>
      <c r="B186" s="52" t="s">
        <v>99</v>
      </c>
      <c r="C186" s="104">
        <v>1006</v>
      </c>
      <c r="D186" s="105">
        <v>4300074040</v>
      </c>
      <c r="E186" s="106">
        <v>620</v>
      </c>
      <c r="F186" s="137"/>
      <c r="G186" s="137"/>
    </row>
    <row r="187" spans="1:9" ht="102" hidden="1" x14ac:dyDescent="0.2">
      <c r="A187" s="91"/>
      <c r="B187" s="52" t="s">
        <v>104</v>
      </c>
      <c r="C187" s="104">
        <v>1006</v>
      </c>
      <c r="D187" s="105" t="s">
        <v>214</v>
      </c>
      <c r="E187" s="106"/>
      <c r="F187" s="137">
        <f>F188</f>
        <v>0</v>
      </c>
      <c r="G187" s="137"/>
    </row>
    <row r="188" spans="1:9" ht="38.25" hidden="1" x14ac:dyDescent="0.2">
      <c r="A188" s="91"/>
      <c r="B188" s="52" t="s">
        <v>216</v>
      </c>
      <c r="C188" s="104">
        <v>1006</v>
      </c>
      <c r="D188" s="105" t="s">
        <v>215</v>
      </c>
      <c r="E188" s="106"/>
      <c r="F188" s="137">
        <f>F189</f>
        <v>0</v>
      </c>
      <c r="G188" s="137"/>
    </row>
    <row r="189" spans="1:9" ht="38.25" hidden="1" x14ac:dyDescent="0.2">
      <c r="A189" s="91"/>
      <c r="B189" s="52" t="s">
        <v>98</v>
      </c>
      <c r="C189" s="104">
        <v>1006</v>
      </c>
      <c r="D189" s="105" t="s">
        <v>215</v>
      </c>
      <c r="E189" s="106">
        <v>600</v>
      </c>
      <c r="F189" s="137">
        <f>F190</f>
        <v>0</v>
      </c>
      <c r="G189" s="137"/>
    </row>
    <row r="190" spans="1:9" hidden="1" x14ac:dyDescent="0.2">
      <c r="A190" s="91"/>
      <c r="B190" s="52" t="s">
        <v>99</v>
      </c>
      <c r="C190" s="104">
        <v>1006</v>
      </c>
      <c r="D190" s="105" t="s">
        <v>215</v>
      </c>
      <c r="E190" s="106">
        <v>620</v>
      </c>
      <c r="F190" s="137"/>
      <c r="G190" s="137"/>
    </row>
    <row r="191" spans="1:9" x14ac:dyDescent="0.2">
      <c r="A191" s="91">
        <v>0</v>
      </c>
      <c r="B191" s="101" t="s">
        <v>126</v>
      </c>
      <c r="C191" s="102">
        <v>1101</v>
      </c>
      <c r="D191" s="103"/>
      <c r="E191" s="143">
        <v>0</v>
      </c>
      <c r="F191" s="40">
        <f>F192+F202</f>
        <v>4149.8649999999998</v>
      </c>
      <c r="G191" s="40">
        <f>G192</f>
        <v>0</v>
      </c>
    </row>
    <row r="192" spans="1:9" ht="38.25" x14ac:dyDescent="0.2">
      <c r="A192" s="91">
        <v>0</v>
      </c>
      <c r="B192" s="52" t="s">
        <v>253</v>
      </c>
      <c r="C192" s="104">
        <v>1101</v>
      </c>
      <c r="D192" s="105" t="s">
        <v>31</v>
      </c>
      <c r="E192" s="106">
        <v>0</v>
      </c>
      <c r="F192" s="137">
        <f>F198</f>
        <v>1657.2429999999999</v>
      </c>
      <c r="G192" s="137">
        <f>G198</f>
        <v>0</v>
      </c>
    </row>
    <row r="193" spans="1:8" ht="38.25" hidden="1" x14ac:dyDescent="0.2">
      <c r="A193" s="91">
        <v>0</v>
      </c>
      <c r="B193" s="52" t="s">
        <v>109</v>
      </c>
      <c r="C193" s="104">
        <v>1101</v>
      </c>
      <c r="D193" s="105" t="s">
        <v>31</v>
      </c>
      <c r="E193" s="106">
        <v>0</v>
      </c>
      <c r="F193" s="137">
        <v>0</v>
      </c>
      <c r="G193" s="137">
        <v>1</v>
      </c>
    </row>
    <row r="194" spans="1:8" ht="63.75" hidden="1" x14ac:dyDescent="0.2">
      <c r="A194" s="91">
        <v>0</v>
      </c>
      <c r="B194" s="52" t="s">
        <v>97</v>
      </c>
      <c r="C194" s="104">
        <v>1101</v>
      </c>
      <c r="D194" s="105" t="s">
        <v>39</v>
      </c>
      <c r="E194" s="106">
        <v>0</v>
      </c>
      <c r="F194" s="137">
        <v>0</v>
      </c>
      <c r="G194" s="137">
        <v>0</v>
      </c>
    </row>
    <row r="195" spans="1:8" ht="63.75" hidden="1" x14ac:dyDescent="0.2">
      <c r="A195" s="91">
        <v>0</v>
      </c>
      <c r="B195" s="52" t="s">
        <v>97</v>
      </c>
      <c r="C195" s="104">
        <v>1101</v>
      </c>
      <c r="D195" s="105" t="s">
        <v>39</v>
      </c>
      <c r="E195" s="106">
        <v>0</v>
      </c>
      <c r="F195" s="137">
        <v>0</v>
      </c>
      <c r="G195" s="137">
        <v>0</v>
      </c>
    </row>
    <row r="196" spans="1:8" ht="63.75" hidden="1" x14ac:dyDescent="0.2">
      <c r="A196" s="91">
        <v>0</v>
      </c>
      <c r="B196" s="52" t="s">
        <v>97</v>
      </c>
      <c r="C196" s="104">
        <v>1101</v>
      </c>
      <c r="D196" s="105" t="s">
        <v>39</v>
      </c>
      <c r="E196" s="106">
        <v>0</v>
      </c>
      <c r="F196" s="137">
        <v>0</v>
      </c>
      <c r="G196" s="137">
        <v>0</v>
      </c>
    </row>
    <row r="197" spans="1:8" ht="63.75" hidden="1" x14ac:dyDescent="0.2">
      <c r="A197" s="91">
        <v>0</v>
      </c>
      <c r="B197" s="52" t="s">
        <v>97</v>
      </c>
      <c r="C197" s="104">
        <v>1101</v>
      </c>
      <c r="D197" s="105" t="s">
        <v>39</v>
      </c>
      <c r="E197" s="106">
        <v>0</v>
      </c>
      <c r="F197" s="137">
        <v>0</v>
      </c>
      <c r="G197" s="137">
        <v>0</v>
      </c>
    </row>
    <row r="198" spans="1:8" ht="38.25" x14ac:dyDescent="0.2">
      <c r="A198" s="91">
        <v>0</v>
      </c>
      <c r="B198" s="52" t="s">
        <v>98</v>
      </c>
      <c r="C198" s="104">
        <v>1101</v>
      </c>
      <c r="D198" s="105">
        <v>500000000</v>
      </c>
      <c r="E198" s="106">
        <v>600</v>
      </c>
      <c r="F198" s="137">
        <f>F199</f>
        <v>1657.2429999999999</v>
      </c>
      <c r="G198" s="137">
        <v>0</v>
      </c>
    </row>
    <row r="199" spans="1:8" x14ac:dyDescent="0.2">
      <c r="A199" s="91">
        <v>0</v>
      </c>
      <c r="B199" s="52" t="s">
        <v>99</v>
      </c>
      <c r="C199" s="104">
        <v>1101</v>
      </c>
      <c r="D199" s="105">
        <v>500000000</v>
      </c>
      <c r="E199" s="106">
        <v>620</v>
      </c>
      <c r="F199" s="137">
        <v>1657.2429999999999</v>
      </c>
      <c r="G199" s="137">
        <v>0</v>
      </c>
    </row>
    <row r="200" spans="1:8" ht="80.25" hidden="1" customHeight="1" x14ac:dyDescent="0.2">
      <c r="A200" s="91"/>
      <c r="B200" s="52" t="s">
        <v>174</v>
      </c>
      <c r="C200" s="104">
        <v>1101</v>
      </c>
      <c r="D200" s="105" t="s">
        <v>175</v>
      </c>
      <c r="E200" s="106"/>
      <c r="F200" s="137">
        <f>F204</f>
        <v>2492.6219999999998</v>
      </c>
      <c r="G200" s="137">
        <f>G204</f>
        <v>0</v>
      </c>
    </row>
    <row r="201" spans="1:8" ht="63.75" hidden="1" customHeight="1" x14ac:dyDescent="0.2">
      <c r="A201" s="91"/>
      <c r="B201" s="52" t="s">
        <v>110</v>
      </c>
      <c r="C201" s="104">
        <v>1101</v>
      </c>
      <c r="D201" s="105" t="s">
        <v>192</v>
      </c>
      <c r="E201" s="106"/>
      <c r="F201" s="137">
        <f t="shared" ref="F201:G203" si="7">F202</f>
        <v>2492.6219999999998</v>
      </c>
      <c r="G201" s="137">
        <f t="shared" si="7"/>
        <v>0</v>
      </c>
    </row>
    <row r="202" spans="1:8" ht="38.25" x14ac:dyDescent="0.2">
      <c r="A202" s="91"/>
      <c r="B202" s="52" t="s">
        <v>269</v>
      </c>
      <c r="C202" s="104">
        <v>1101</v>
      </c>
      <c r="D202" s="105">
        <v>4700000000</v>
      </c>
      <c r="E202" s="106"/>
      <c r="F202" s="137">
        <f t="shared" si="7"/>
        <v>2492.6219999999998</v>
      </c>
      <c r="G202" s="137">
        <f t="shared" si="7"/>
        <v>0</v>
      </c>
    </row>
    <row r="203" spans="1:8" ht="38.25" x14ac:dyDescent="0.2">
      <c r="A203" s="91"/>
      <c r="B203" s="52" t="s">
        <v>98</v>
      </c>
      <c r="C203" s="104">
        <v>1101</v>
      </c>
      <c r="D203" s="105">
        <v>4700000000</v>
      </c>
      <c r="E203" s="106">
        <v>600</v>
      </c>
      <c r="F203" s="137">
        <f t="shared" si="7"/>
        <v>2492.6219999999998</v>
      </c>
      <c r="G203" s="137">
        <f t="shared" si="7"/>
        <v>0</v>
      </c>
    </row>
    <row r="204" spans="1:8" x14ac:dyDescent="0.2">
      <c r="A204" s="91"/>
      <c r="B204" s="52" t="s">
        <v>99</v>
      </c>
      <c r="C204" s="104">
        <v>1101</v>
      </c>
      <c r="D204" s="105">
        <v>4700000000</v>
      </c>
      <c r="E204" s="106">
        <v>620</v>
      </c>
      <c r="F204" s="137">
        <v>2492.6219999999998</v>
      </c>
      <c r="G204" s="137"/>
    </row>
    <row r="205" spans="1:8" s="18" customFormat="1" ht="25.5" x14ac:dyDescent="0.2">
      <c r="A205" s="142">
        <v>939</v>
      </c>
      <c r="B205" s="101" t="s">
        <v>235</v>
      </c>
      <c r="C205" s="102"/>
      <c r="D205" s="103"/>
      <c r="E205" s="143">
        <v>0</v>
      </c>
      <c r="F205" s="40">
        <f>F206+F219+F246+F251+F259+F315+F364+F350+F377+F399+F441+F445+F454+F463+F480+F450+F371</f>
        <v>132185.81999999998</v>
      </c>
      <c r="G205" s="40">
        <f>G206+G219+G246+G251+G259+G315+G364+G350+G377+G399+G441+G445+G454+G463+G480+G450+G371</f>
        <v>30330.14</v>
      </c>
      <c r="H205" s="129"/>
    </row>
    <row r="206" spans="1:8" ht="38.25" x14ac:dyDescent="0.2">
      <c r="A206" s="91">
        <v>0</v>
      </c>
      <c r="B206" s="101" t="s">
        <v>127</v>
      </c>
      <c r="C206" s="102">
        <v>102</v>
      </c>
      <c r="D206" s="103"/>
      <c r="E206" s="143"/>
      <c r="F206" s="40">
        <f>F207+F215</f>
        <v>2808.6010000000001</v>
      </c>
      <c r="G206" s="40">
        <f>G207+G215</f>
        <v>0</v>
      </c>
    </row>
    <row r="207" spans="1:8" ht="63.75" x14ac:dyDescent="0.2">
      <c r="A207" s="91">
        <v>0</v>
      </c>
      <c r="B207" s="52" t="s">
        <v>270</v>
      </c>
      <c r="C207" s="104">
        <v>102</v>
      </c>
      <c r="D207" s="105">
        <v>1800000000</v>
      </c>
      <c r="E207" s="106"/>
      <c r="F207" s="137">
        <f>F213</f>
        <v>2808.6010000000001</v>
      </c>
      <c r="G207" s="137">
        <f>G213</f>
        <v>0</v>
      </c>
    </row>
    <row r="208" spans="1:8" ht="25.5" hidden="1" x14ac:dyDescent="0.2">
      <c r="A208" s="91">
        <v>0</v>
      </c>
      <c r="B208" s="52" t="s">
        <v>90</v>
      </c>
      <c r="C208" s="104">
        <v>102</v>
      </c>
      <c r="D208" s="105" t="s">
        <v>20</v>
      </c>
      <c r="E208" s="106">
        <v>0</v>
      </c>
      <c r="F208" s="137">
        <v>0</v>
      </c>
      <c r="G208" s="137">
        <v>0</v>
      </c>
    </row>
    <row r="209" spans="1:7" ht="25.5" hidden="1" x14ac:dyDescent="0.2">
      <c r="A209" s="91">
        <v>0</v>
      </c>
      <c r="B209" s="52" t="s">
        <v>90</v>
      </c>
      <c r="C209" s="104">
        <v>102</v>
      </c>
      <c r="D209" s="105" t="s">
        <v>20</v>
      </c>
      <c r="E209" s="106">
        <v>0</v>
      </c>
      <c r="F209" s="137">
        <v>0</v>
      </c>
      <c r="G209" s="137">
        <v>0</v>
      </c>
    </row>
    <row r="210" spans="1:7" ht="25.5" hidden="1" x14ac:dyDescent="0.2">
      <c r="A210" s="91">
        <v>0</v>
      </c>
      <c r="B210" s="52" t="s">
        <v>68</v>
      </c>
      <c r="C210" s="104">
        <v>102</v>
      </c>
      <c r="D210" s="105">
        <v>1800011000</v>
      </c>
      <c r="E210" s="106">
        <v>0</v>
      </c>
      <c r="F210" s="137">
        <v>0</v>
      </c>
      <c r="G210" s="137">
        <v>0</v>
      </c>
    </row>
    <row r="211" spans="1:7" ht="25.5" hidden="1" x14ac:dyDescent="0.2">
      <c r="A211" s="91">
        <v>0</v>
      </c>
      <c r="B211" s="52" t="s">
        <v>68</v>
      </c>
      <c r="C211" s="104">
        <v>102</v>
      </c>
      <c r="D211" s="105">
        <v>1800011000</v>
      </c>
      <c r="E211" s="106">
        <v>0</v>
      </c>
      <c r="F211" s="137">
        <v>0</v>
      </c>
      <c r="G211" s="137">
        <v>0</v>
      </c>
    </row>
    <row r="212" spans="1:7" ht="25.5" hidden="1" x14ac:dyDescent="0.2">
      <c r="A212" s="91">
        <v>0</v>
      </c>
      <c r="B212" s="52" t="s">
        <v>68</v>
      </c>
      <c r="C212" s="104">
        <v>102</v>
      </c>
      <c r="D212" s="105">
        <v>1800011000</v>
      </c>
      <c r="E212" s="106">
        <v>0</v>
      </c>
      <c r="F212" s="137">
        <v>0</v>
      </c>
      <c r="G212" s="137">
        <v>0</v>
      </c>
    </row>
    <row r="213" spans="1:7" ht="63.75" x14ac:dyDescent="0.2">
      <c r="A213" s="91">
        <v>0</v>
      </c>
      <c r="B213" s="52" t="s">
        <v>69</v>
      </c>
      <c r="C213" s="104">
        <v>102</v>
      </c>
      <c r="D213" s="105">
        <v>1800000000</v>
      </c>
      <c r="E213" s="106">
        <v>100</v>
      </c>
      <c r="F213" s="137">
        <f>F214</f>
        <v>2808.6010000000001</v>
      </c>
      <c r="G213" s="137">
        <f>G214</f>
        <v>0</v>
      </c>
    </row>
    <row r="214" spans="1:7" ht="25.5" x14ac:dyDescent="0.2">
      <c r="A214" s="91">
        <v>0</v>
      </c>
      <c r="B214" s="52" t="s">
        <v>70</v>
      </c>
      <c r="C214" s="104">
        <v>102</v>
      </c>
      <c r="D214" s="105">
        <v>1800000000</v>
      </c>
      <c r="E214" s="106">
        <v>120</v>
      </c>
      <c r="F214" s="137">
        <v>2808.6010000000001</v>
      </c>
      <c r="G214" s="137"/>
    </row>
    <row r="215" spans="1:7" ht="25.5" hidden="1" x14ac:dyDescent="0.2">
      <c r="A215" s="91"/>
      <c r="B215" s="52" t="s">
        <v>90</v>
      </c>
      <c r="C215" s="104">
        <v>102</v>
      </c>
      <c r="D215" s="105">
        <v>9000000000</v>
      </c>
      <c r="E215" s="106"/>
      <c r="F215" s="137">
        <f t="shared" ref="F215:G217" si="8">F216</f>
        <v>0</v>
      </c>
      <c r="G215" s="137">
        <f t="shared" si="8"/>
        <v>0</v>
      </c>
    </row>
    <row r="216" spans="1:7" ht="76.5" hidden="1" x14ac:dyDescent="0.2">
      <c r="A216" s="91">
        <v>0</v>
      </c>
      <c r="B216" s="52" t="s">
        <v>227</v>
      </c>
      <c r="C216" s="104">
        <v>102</v>
      </c>
      <c r="D216" s="105">
        <v>9010000000</v>
      </c>
      <c r="E216" s="106"/>
      <c r="F216" s="137">
        <f t="shared" si="8"/>
        <v>0</v>
      </c>
      <c r="G216" s="137">
        <f t="shared" si="8"/>
        <v>0</v>
      </c>
    </row>
    <row r="217" spans="1:7" ht="63.75" hidden="1" x14ac:dyDescent="0.2">
      <c r="A217" s="91">
        <v>0</v>
      </c>
      <c r="B217" s="52" t="s">
        <v>69</v>
      </c>
      <c r="C217" s="104">
        <v>102</v>
      </c>
      <c r="D217" s="105">
        <v>9010000000</v>
      </c>
      <c r="E217" s="106">
        <v>100</v>
      </c>
      <c r="F217" s="137"/>
      <c r="G217" s="137">
        <f t="shared" si="8"/>
        <v>0</v>
      </c>
    </row>
    <row r="218" spans="1:7" ht="25.5" hidden="1" x14ac:dyDescent="0.2">
      <c r="A218" s="91">
        <v>0</v>
      </c>
      <c r="B218" s="52" t="s">
        <v>70</v>
      </c>
      <c r="C218" s="104">
        <v>102</v>
      </c>
      <c r="D218" s="105">
        <v>9010000000</v>
      </c>
      <c r="E218" s="106">
        <v>120</v>
      </c>
      <c r="F218" s="137"/>
      <c r="G218" s="137"/>
    </row>
    <row r="219" spans="1:7" ht="51" x14ac:dyDescent="0.2">
      <c r="A219" s="91">
        <v>0</v>
      </c>
      <c r="B219" s="101" t="s">
        <v>66</v>
      </c>
      <c r="C219" s="102">
        <v>104</v>
      </c>
      <c r="D219" s="103">
        <v>0</v>
      </c>
      <c r="E219" s="143">
        <v>0</v>
      </c>
      <c r="F219" s="40">
        <f>F220+F225+F237+F242</f>
        <v>18969.083999999999</v>
      </c>
      <c r="G219" s="40">
        <f>G220+G225+G237+G242</f>
        <v>936.56500000000005</v>
      </c>
    </row>
    <row r="220" spans="1:7" ht="38.25" x14ac:dyDescent="0.2">
      <c r="A220" s="91">
        <v>0</v>
      </c>
      <c r="B220" s="52" t="s">
        <v>262</v>
      </c>
      <c r="C220" s="104">
        <v>104</v>
      </c>
      <c r="D220" s="105" t="s">
        <v>42</v>
      </c>
      <c r="E220" s="106">
        <v>0</v>
      </c>
      <c r="F220" s="137">
        <f>F221+F223</f>
        <v>376.13900000000001</v>
      </c>
      <c r="G220" s="137">
        <f>G221+G223</f>
        <v>376.13900000000001</v>
      </c>
    </row>
    <row r="221" spans="1:7" ht="63.75" x14ac:dyDescent="0.2">
      <c r="A221" s="91">
        <v>0</v>
      </c>
      <c r="B221" s="52" t="s">
        <v>69</v>
      </c>
      <c r="C221" s="104">
        <v>104</v>
      </c>
      <c r="D221" s="105" t="s">
        <v>42</v>
      </c>
      <c r="E221" s="106">
        <v>100</v>
      </c>
      <c r="F221" s="137">
        <f>F222</f>
        <v>285.77699999999999</v>
      </c>
      <c r="G221" s="137">
        <f>G222</f>
        <v>285.77699999999999</v>
      </c>
    </row>
    <row r="222" spans="1:7" ht="24.75" customHeight="1" x14ac:dyDescent="0.2">
      <c r="A222" s="91">
        <v>0</v>
      </c>
      <c r="B222" s="52" t="s">
        <v>70</v>
      </c>
      <c r="C222" s="104">
        <v>104</v>
      </c>
      <c r="D222" s="105" t="s">
        <v>42</v>
      </c>
      <c r="E222" s="106">
        <v>120</v>
      </c>
      <c r="F222" s="137">
        <v>285.77699999999999</v>
      </c>
      <c r="G222" s="137">
        <v>285.77699999999999</v>
      </c>
    </row>
    <row r="223" spans="1:7" ht="25.5" x14ac:dyDescent="0.2">
      <c r="A223" s="91">
        <v>0</v>
      </c>
      <c r="B223" s="52" t="s">
        <v>71</v>
      </c>
      <c r="C223" s="104">
        <v>104</v>
      </c>
      <c r="D223" s="105" t="s">
        <v>42</v>
      </c>
      <c r="E223" s="106">
        <v>200</v>
      </c>
      <c r="F223" s="137">
        <f>F224</f>
        <v>90.361999999999995</v>
      </c>
      <c r="G223" s="137">
        <f>G224</f>
        <v>90.361999999999995</v>
      </c>
    </row>
    <row r="224" spans="1:7" ht="38.25" x14ac:dyDescent="0.2">
      <c r="A224" s="91">
        <v>0</v>
      </c>
      <c r="B224" s="52" t="s">
        <v>72</v>
      </c>
      <c r="C224" s="104">
        <v>104</v>
      </c>
      <c r="D224" s="105" t="s">
        <v>42</v>
      </c>
      <c r="E224" s="106">
        <v>240</v>
      </c>
      <c r="F224" s="137">
        <v>90.361999999999995</v>
      </c>
      <c r="G224" s="137">
        <v>90.361999999999995</v>
      </c>
    </row>
    <row r="225" spans="1:7" ht="63.75" x14ac:dyDescent="0.2">
      <c r="A225" s="91">
        <v>0</v>
      </c>
      <c r="B225" s="52" t="s">
        <v>270</v>
      </c>
      <c r="C225" s="104">
        <v>104</v>
      </c>
      <c r="D225" s="105">
        <v>1800000000</v>
      </c>
      <c r="E225" s="106">
        <v>0</v>
      </c>
      <c r="F225" s="137">
        <f>F231+F233+F235</f>
        <v>18032.519</v>
      </c>
      <c r="G225" s="137">
        <f>G231</f>
        <v>0</v>
      </c>
    </row>
    <row r="226" spans="1:7" ht="25.5" hidden="1" x14ac:dyDescent="0.2">
      <c r="A226" s="91">
        <v>0</v>
      </c>
      <c r="B226" s="52" t="s">
        <v>90</v>
      </c>
      <c r="C226" s="104">
        <v>104</v>
      </c>
      <c r="D226" s="105" t="s">
        <v>20</v>
      </c>
      <c r="E226" s="106">
        <v>0</v>
      </c>
      <c r="F226" s="137">
        <v>0</v>
      </c>
      <c r="G226" s="137">
        <v>0</v>
      </c>
    </row>
    <row r="227" spans="1:7" ht="25.5" hidden="1" x14ac:dyDescent="0.2">
      <c r="A227" s="91">
        <v>0</v>
      </c>
      <c r="B227" s="52" t="s">
        <v>90</v>
      </c>
      <c r="C227" s="104">
        <v>104</v>
      </c>
      <c r="D227" s="105" t="s">
        <v>20</v>
      </c>
      <c r="E227" s="106">
        <v>0</v>
      </c>
      <c r="F227" s="137">
        <v>0</v>
      </c>
      <c r="G227" s="137">
        <v>0</v>
      </c>
    </row>
    <row r="228" spans="1:7" ht="25.5" hidden="1" x14ac:dyDescent="0.2">
      <c r="A228" s="91">
        <v>0</v>
      </c>
      <c r="B228" s="52" t="s">
        <v>68</v>
      </c>
      <c r="C228" s="104">
        <v>104</v>
      </c>
      <c r="D228" s="105" t="s">
        <v>40</v>
      </c>
      <c r="E228" s="106">
        <v>0</v>
      </c>
      <c r="F228" s="137">
        <v>0</v>
      </c>
      <c r="G228" s="137">
        <v>0</v>
      </c>
    </row>
    <row r="229" spans="1:7" ht="25.5" hidden="1" x14ac:dyDescent="0.2">
      <c r="A229" s="91">
        <v>0</v>
      </c>
      <c r="B229" s="52" t="s">
        <v>68</v>
      </c>
      <c r="C229" s="104">
        <v>104</v>
      </c>
      <c r="D229" s="105" t="s">
        <v>40</v>
      </c>
      <c r="E229" s="106">
        <v>0</v>
      </c>
      <c r="F229" s="137">
        <v>0</v>
      </c>
      <c r="G229" s="137">
        <v>0</v>
      </c>
    </row>
    <row r="230" spans="1:7" ht="25.5" hidden="1" x14ac:dyDescent="0.2">
      <c r="A230" s="91">
        <v>0</v>
      </c>
      <c r="B230" s="52" t="s">
        <v>68</v>
      </c>
      <c r="C230" s="104">
        <v>104</v>
      </c>
      <c r="D230" s="105" t="s">
        <v>40</v>
      </c>
      <c r="E230" s="106">
        <v>0</v>
      </c>
      <c r="F230" s="137">
        <v>0</v>
      </c>
      <c r="G230" s="137">
        <v>0</v>
      </c>
    </row>
    <row r="231" spans="1:7" ht="63.75" x14ac:dyDescent="0.2">
      <c r="A231" s="91">
        <v>0</v>
      </c>
      <c r="B231" s="52" t="s">
        <v>69</v>
      </c>
      <c r="C231" s="104">
        <v>104</v>
      </c>
      <c r="D231" s="105">
        <v>1800000000</v>
      </c>
      <c r="E231" s="106">
        <v>100</v>
      </c>
      <c r="F231" s="137">
        <f>F232</f>
        <v>16003.982</v>
      </c>
      <c r="G231" s="137">
        <f>G232</f>
        <v>0</v>
      </c>
    </row>
    <row r="232" spans="1:7" ht="25.5" x14ac:dyDescent="0.2">
      <c r="A232" s="91">
        <v>0</v>
      </c>
      <c r="B232" s="52" t="s">
        <v>70</v>
      </c>
      <c r="C232" s="104">
        <v>104</v>
      </c>
      <c r="D232" s="105">
        <v>1800000000</v>
      </c>
      <c r="E232" s="106">
        <v>120</v>
      </c>
      <c r="F232" s="137">
        <v>16003.982</v>
      </c>
      <c r="G232" s="137"/>
    </row>
    <row r="233" spans="1:7" ht="25.5" x14ac:dyDescent="0.2">
      <c r="A233" s="91">
        <v>0</v>
      </c>
      <c r="B233" s="52" t="s">
        <v>71</v>
      </c>
      <c r="C233" s="104">
        <v>104</v>
      </c>
      <c r="D233" s="105">
        <v>1800000000</v>
      </c>
      <c r="E233" s="106">
        <v>200</v>
      </c>
      <c r="F233" s="137">
        <f>F234</f>
        <v>1917.5309999999999</v>
      </c>
      <c r="G233" s="137">
        <v>0</v>
      </c>
    </row>
    <row r="234" spans="1:7" ht="26.85" customHeight="1" x14ac:dyDescent="0.2">
      <c r="A234" s="91">
        <v>0</v>
      </c>
      <c r="B234" s="52" t="s">
        <v>72</v>
      </c>
      <c r="C234" s="104">
        <v>104</v>
      </c>
      <c r="D234" s="105">
        <v>1800000000</v>
      </c>
      <c r="E234" s="106">
        <v>240</v>
      </c>
      <c r="F234" s="137">
        <v>1917.5309999999999</v>
      </c>
      <c r="G234" s="137">
        <v>0</v>
      </c>
    </row>
    <row r="235" spans="1:7" ht="17.25" customHeight="1" x14ac:dyDescent="0.2">
      <c r="A235" s="91">
        <v>0</v>
      </c>
      <c r="B235" s="52" t="s">
        <v>73</v>
      </c>
      <c r="C235" s="104">
        <v>104</v>
      </c>
      <c r="D235" s="105">
        <v>1800000000</v>
      </c>
      <c r="E235" s="106">
        <v>800</v>
      </c>
      <c r="F235" s="137">
        <f>F236</f>
        <v>111.006</v>
      </c>
      <c r="G235" s="137">
        <v>0</v>
      </c>
    </row>
    <row r="236" spans="1:7" x14ac:dyDescent="0.2">
      <c r="A236" s="91">
        <v>0</v>
      </c>
      <c r="B236" s="52" t="s">
        <v>74</v>
      </c>
      <c r="C236" s="104">
        <v>104</v>
      </c>
      <c r="D236" s="105">
        <v>1800000000</v>
      </c>
      <c r="E236" s="106">
        <v>850</v>
      </c>
      <c r="F236" s="137">
        <v>111.006</v>
      </c>
      <c r="G236" s="137">
        <v>0</v>
      </c>
    </row>
    <row r="237" spans="1:7" ht="39.75" customHeight="1" x14ac:dyDescent="0.2">
      <c r="A237" s="91"/>
      <c r="B237" s="52" t="s">
        <v>263</v>
      </c>
      <c r="C237" s="104">
        <v>104</v>
      </c>
      <c r="D237" s="105">
        <v>1900000000</v>
      </c>
      <c r="E237" s="106"/>
      <c r="F237" s="137">
        <f>F238+F240</f>
        <v>560.42600000000004</v>
      </c>
      <c r="G237" s="137">
        <f>G238+G240</f>
        <v>560.42600000000004</v>
      </c>
    </row>
    <row r="238" spans="1:7" ht="63.75" x14ac:dyDescent="0.2">
      <c r="A238" s="91"/>
      <c r="B238" s="52" t="s">
        <v>69</v>
      </c>
      <c r="C238" s="104">
        <v>104</v>
      </c>
      <c r="D238" s="105">
        <v>1900000000</v>
      </c>
      <c r="E238" s="106">
        <v>100</v>
      </c>
      <c r="F238" s="137">
        <f>F239</f>
        <v>479.291</v>
      </c>
      <c r="G238" s="137">
        <f>G239</f>
        <v>479.291</v>
      </c>
    </row>
    <row r="239" spans="1:7" ht="25.5" x14ac:dyDescent="0.2">
      <c r="A239" s="91"/>
      <c r="B239" s="52" t="s">
        <v>70</v>
      </c>
      <c r="C239" s="104">
        <v>104</v>
      </c>
      <c r="D239" s="105">
        <v>1900000000</v>
      </c>
      <c r="E239" s="106">
        <v>120</v>
      </c>
      <c r="F239" s="137">
        <v>479.291</v>
      </c>
      <c r="G239" s="137">
        <v>479.291</v>
      </c>
    </row>
    <row r="240" spans="1:7" ht="25.5" x14ac:dyDescent="0.2">
      <c r="A240" s="91"/>
      <c r="B240" s="52" t="s">
        <v>71</v>
      </c>
      <c r="C240" s="104">
        <v>104</v>
      </c>
      <c r="D240" s="105">
        <v>1900000000</v>
      </c>
      <c r="E240" s="106">
        <v>200</v>
      </c>
      <c r="F240" s="137">
        <f>F241</f>
        <v>81.135000000000005</v>
      </c>
      <c r="G240" s="137">
        <f>G241</f>
        <v>81.135000000000005</v>
      </c>
    </row>
    <row r="241" spans="1:7" ht="38.25" x14ac:dyDescent="0.2">
      <c r="A241" s="91"/>
      <c r="B241" s="52" t="s">
        <v>72</v>
      </c>
      <c r="C241" s="104">
        <v>104</v>
      </c>
      <c r="D241" s="105">
        <v>1900000000</v>
      </c>
      <c r="E241" s="106">
        <v>240</v>
      </c>
      <c r="F241" s="137">
        <v>81.135000000000005</v>
      </c>
      <c r="G241" s="137">
        <v>81.135000000000005</v>
      </c>
    </row>
    <row r="242" spans="1:7" ht="25.5" hidden="1" x14ac:dyDescent="0.2">
      <c r="A242" s="91"/>
      <c r="B242" s="52" t="s">
        <v>90</v>
      </c>
      <c r="C242" s="104">
        <v>104</v>
      </c>
      <c r="D242" s="105">
        <v>9000000000</v>
      </c>
      <c r="E242" s="106"/>
      <c r="F242" s="137">
        <f t="shared" ref="F242:G244" si="9">F243</f>
        <v>0</v>
      </c>
      <c r="G242" s="137">
        <f t="shared" si="9"/>
        <v>0</v>
      </c>
    </row>
    <row r="243" spans="1:7" ht="76.5" hidden="1" x14ac:dyDescent="0.2">
      <c r="A243" s="91"/>
      <c r="B243" s="52" t="s">
        <v>222</v>
      </c>
      <c r="C243" s="104">
        <v>104</v>
      </c>
      <c r="D243" s="105">
        <v>9010000000</v>
      </c>
      <c r="E243" s="106"/>
      <c r="F243" s="137">
        <f t="shared" si="9"/>
        <v>0</v>
      </c>
      <c r="G243" s="137">
        <f t="shared" si="9"/>
        <v>0</v>
      </c>
    </row>
    <row r="244" spans="1:7" ht="63.75" hidden="1" x14ac:dyDescent="0.2">
      <c r="A244" s="91"/>
      <c r="B244" s="52" t="s">
        <v>69</v>
      </c>
      <c r="C244" s="104">
        <v>104</v>
      </c>
      <c r="D244" s="105">
        <v>9010000000</v>
      </c>
      <c r="E244" s="106">
        <v>100</v>
      </c>
      <c r="F244" s="137">
        <f t="shared" si="9"/>
        <v>0</v>
      </c>
      <c r="G244" s="137">
        <f t="shared" si="9"/>
        <v>0</v>
      </c>
    </row>
    <row r="245" spans="1:7" ht="25.5" hidden="1" x14ac:dyDescent="0.2">
      <c r="A245" s="91"/>
      <c r="B245" s="52" t="s">
        <v>70</v>
      </c>
      <c r="C245" s="104">
        <v>104</v>
      </c>
      <c r="D245" s="105">
        <v>9010000000</v>
      </c>
      <c r="E245" s="106">
        <v>120</v>
      </c>
      <c r="F245" s="137">
        <v>0</v>
      </c>
      <c r="G245" s="137">
        <v>0</v>
      </c>
    </row>
    <row r="246" spans="1:7" x14ac:dyDescent="0.2">
      <c r="A246" s="91"/>
      <c r="B246" s="112" t="s">
        <v>229</v>
      </c>
      <c r="C246" s="102">
        <v>105</v>
      </c>
      <c r="D246" s="103"/>
      <c r="E246" s="143"/>
      <c r="F246" s="40">
        <f t="shared" ref="F246:G249" si="10">F247</f>
        <v>1.3720000000000001</v>
      </c>
      <c r="G246" s="40">
        <f t="shared" si="10"/>
        <v>1.3720000000000001</v>
      </c>
    </row>
    <row r="247" spans="1:7" ht="63.75" x14ac:dyDescent="0.2">
      <c r="A247" s="91"/>
      <c r="B247" s="52" t="s">
        <v>270</v>
      </c>
      <c r="C247" s="104">
        <v>105</v>
      </c>
      <c r="D247" s="105">
        <v>1800000000</v>
      </c>
      <c r="E247" s="106"/>
      <c r="F247" s="137">
        <f>F248</f>
        <v>1.3720000000000001</v>
      </c>
      <c r="G247" s="137">
        <f>G248</f>
        <v>1.3720000000000001</v>
      </c>
    </row>
    <row r="248" spans="1:7" ht="76.5" x14ac:dyDescent="0.2">
      <c r="A248" s="91"/>
      <c r="B248" s="113" t="s">
        <v>227</v>
      </c>
      <c r="C248" s="104">
        <v>105</v>
      </c>
      <c r="D248" s="105">
        <v>1800000000</v>
      </c>
      <c r="E248" s="106"/>
      <c r="F248" s="137">
        <f t="shared" si="10"/>
        <v>1.3720000000000001</v>
      </c>
      <c r="G248" s="137">
        <f t="shared" si="10"/>
        <v>1.3720000000000001</v>
      </c>
    </row>
    <row r="249" spans="1:7" ht="38.25" x14ac:dyDescent="0.2">
      <c r="A249" s="91"/>
      <c r="B249" s="113" t="s">
        <v>98</v>
      </c>
      <c r="C249" s="104">
        <v>105</v>
      </c>
      <c r="D249" s="105">
        <v>1800000000</v>
      </c>
      <c r="E249" s="106">
        <v>600</v>
      </c>
      <c r="F249" s="137">
        <f t="shared" si="10"/>
        <v>1.3720000000000001</v>
      </c>
      <c r="G249" s="137">
        <f t="shared" si="10"/>
        <v>1.3720000000000001</v>
      </c>
    </row>
    <row r="250" spans="1:7" x14ac:dyDescent="0.2">
      <c r="A250" s="91"/>
      <c r="B250" s="113" t="s">
        <v>99</v>
      </c>
      <c r="C250" s="104">
        <v>105</v>
      </c>
      <c r="D250" s="105">
        <v>1800000000</v>
      </c>
      <c r="E250" s="106">
        <v>620</v>
      </c>
      <c r="F250" s="137">
        <v>1.3720000000000001</v>
      </c>
      <c r="G250" s="137">
        <v>1.3720000000000001</v>
      </c>
    </row>
    <row r="251" spans="1:7" ht="18.75" customHeight="1" x14ac:dyDescent="0.2">
      <c r="A251" s="91">
        <v>0</v>
      </c>
      <c r="B251" s="101" t="s">
        <v>128</v>
      </c>
      <c r="C251" s="102">
        <v>111</v>
      </c>
      <c r="D251" s="103">
        <v>0</v>
      </c>
      <c r="E251" s="143">
        <v>0</v>
      </c>
      <c r="F251" s="40">
        <f>F254</f>
        <v>100</v>
      </c>
      <c r="G251" s="40">
        <v>0</v>
      </c>
    </row>
    <row r="252" spans="1:7" ht="25.5" hidden="1" x14ac:dyDescent="0.2">
      <c r="A252" s="91">
        <v>0</v>
      </c>
      <c r="B252" s="52" t="s">
        <v>90</v>
      </c>
      <c r="C252" s="104">
        <v>111</v>
      </c>
      <c r="D252" s="105" t="s">
        <v>20</v>
      </c>
      <c r="E252" s="106">
        <v>0</v>
      </c>
      <c r="F252" s="137">
        <v>0</v>
      </c>
      <c r="G252" s="137">
        <v>0</v>
      </c>
    </row>
    <row r="253" spans="1:7" ht="25.5" hidden="1" x14ac:dyDescent="0.2">
      <c r="A253" s="91">
        <v>0</v>
      </c>
      <c r="B253" s="52" t="s">
        <v>90</v>
      </c>
      <c r="C253" s="104">
        <v>111</v>
      </c>
      <c r="D253" s="105" t="s">
        <v>20</v>
      </c>
      <c r="E253" s="106">
        <v>0</v>
      </c>
      <c r="F253" s="137">
        <v>0</v>
      </c>
      <c r="G253" s="137">
        <v>0</v>
      </c>
    </row>
    <row r="254" spans="1:7" ht="63.75" x14ac:dyDescent="0.2">
      <c r="A254" s="91">
        <v>0</v>
      </c>
      <c r="B254" s="52" t="s">
        <v>285</v>
      </c>
      <c r="C254" s="104">
        <v>111</v>
      </c>
      <c r="D254" s="105">
        <v>1300000000</v>
      </c>
      <c r="E254" s="106">
        <v>0</v>
      </c>
      <c r="F254" s="137">
        <f>F257</f>
        <v>100</v>
      </c>
      <c r="G254" s="137">
        <v>0</v>
      </c>
    </row>
    <row r="255" spans="1:7" hidden="1" x14ac:dyDescent="0.2">
      <c r="A255" s="91">
        <v>0</v>
      </c>
      <c r="B255" s="52" t="s">
        <v>129</v>
      </c>
      <c r="C255" s="104">
        <v>111</v>
      </c>
      <c r="D255" s="105" t="s">
        <v>41</v>
      </c>
      <c r="E255" s="106">
        <v>0</v>
      </c>
      <c r="F255" s="137">
        <v>0</v>
      </c>
      <c r="G255" s="137">
        <v>0</v>
      </c>
    </row>
    <row r="256" spans="1:7" hidden="1" x14ac:dyDescent="0.2">
      <c r="A256" s="91">
        <v>0</v>
      </c>
      <c r="B256" s="52" t="s">
        <v>129</v>
      </c>
      <c r="C256" s="104">
        <v>111</v>
      </c>
      <c r="D256" s="105" t="s">
        <v>41</v>
      </c>
      <c r="E256" s="106">
        <v>0</v>
      </c>
      <c r="F256" s="137">
        <v>0</v>
      </c>
      <c r="G256" s="137">
        <v>0</v>
      </c>
    </row>
    <row r="257" spans="1:8" x14ac:dyDescent="0.2">
      <c r="A257" s="91">
        <v>0</v>
      </c>
      <c r="B257" s="52" t="s">
        <v>73</v>
      </c>
      <c r="C257" s="104">
        <v>111</v>
      </c>
      <c r="D257" s="105">
        <v>1300000000</v>
      </c>
      <c r="E257" s="106">
        <v>800</v>
      </c>
      <c r="F257" s="137">
        <f>F258</f>
        <v>100</v>
      </c>
      <c r="G257" s="137">
        <v>0</v>
      </c>
    </row>
    <row r="258" spans="1:8" s="16" customFormat="1" x14ac:dyDescent="0.2">
      <c r="A258" s="91"/>
      <c r="B258" s="52" t="s">
        <v>130</v>
      </c>
      <c r="C258" s="104">
        <v>111</v>
      </c>
      <c r="D258" s="105">
        <v>1300000000</v>
      </c>
      <c r="E258" s="106">
        <v>870</v>
      </c>
      <c r="F258" s="137">
        <v>100</v>
      </c>
      <c r="G258" s="137"/>
      <c r="H258" s="129"/>
    </row>
    <row r="259" spans="1:8" x14ac:dyDescent="0.2">
      <c r="A259" s="91">
        <v>0</v>
      </c>
      <c r="B259" s="101" t="s">
        <v>93</v>
      </c>
      <c r="C259" s="102">
        <v>113</v>
      </c>
      <c r="D259" s="103">
        <v>0</v>
      </c>
      <c r="E259" s="143">
        <v>0</v>
      </c>
      <c r="F259" s="40">
        <f>F263+F282+F296+F301+F304+F312+F260</f>
        <v>17506.150000000001</v>
      </c>
      <c r="G259" s="40">
        <f>G263+G282+G296+G301+G304+G312+G260</f>
        <v>3960.5639999999999</v>
      </c>
    </row>
    <row r="260" spans="1:8" s="134" customFormat="1" ht="38.25" x14ac:dyDescent="0.2">
      <c r="A260" s="91"/>
      <c r="B260" s="52" t="s">
        <v>262</v>
      </c>
      <c r="C260" s="104">
        <v>113</v>
      </c>
      <c r="D260" s="105">
        <v>1200000000</v>
      </c>
      <c r="E260" s="106"/>
      <c r="F260" s="137">
        <f>F261</f>
        <v>16.03</v>
      </c>
      <c r="G260" s="137"/>
      <c r="H260" s="129"/>
    </row>
    <row r="261" spans="1:8" s="134" customFormat="1" ht="25.5" x14ac:dyDescent="0.2">
      <c r="A261" s="91"/>
      <c r="B261" s="52" t="s">
        <v>71</v>
      </c>
      <c r="C261" s="104">
        <v>113</v>
      </c>
      <c r="D261" s="105">
        <v>1200000000</v>
      </c>
      <c r="E261" s="106">
        <v>200</v>
      </c>
      <c r="F261" s="137">
        <f>F262</f>
        <v>16.03</v>
      </c>
      <c r="G261" s="137"/>
      <c r="H261" s="129"/>
    </row>
    <row r="262" spans="1:8" s="134" customFormat="1" ht="38.25" x14ac:dyDescent="0.2">
      <c r="A262" s="91"/>
      <c r="B262" s="52" t="s">
        <v>72</v>
      </c>
      <c r="C262" s="104">
        <v>113</v>
      </c>
      <c r="D262" s="105">
        <v>1200000000</v>
      </c>
      <c r="E262" s="106">
        <v>240</v>
      </c>
      <c r="F262" s="137">
        <v>16.03</v>
      </c>
      <c r="G262" s="137"/>
      <c r="H262" s="129"/>
    </row>
    <row r="263" spans="1:8" ht="38.25" x14ac:dyDescent="0.2">
      <c r="A263" s="91">
        <v>0</v>
      </c>
      <c r="B263" s="52" t="s">
        <v>256</v>
      </c>
      <c r="C263" s="104">
        <v>113</v>
      </c>
      <c r="D263" s="105" t="s">
        <v>43</v>
      </c>
      <c r="E263" s="106">
        <v>0</v>
      </c>
      <c r="F263" s="137">
        <f>F269+F271+F273</f>
        <v>16591.716</v>
      </c>
      <c r="G263" s="137">
        <f>G269+G271+G273</f>
        <v>3960.5639999999999</v>
      </c>
    </row>
    <row r="264" spans="1:8" ht="38.25" hidden="1" x14ac:dyDescent="0.2">
      <c r="A264" s="91">
        <v>0</v>
      </c>
      <c r="B264" s="52" t="s">
        <v>132</v>
      </c>
      <c r="C264" s="104">
        <v>113</v>
      </c>
      <c r="D264" s="105" t="s">
        <v>43</v>
      </c>
      <c r="E264" s="106">
        <v>0</v>
      </c>
      <c r="F264" s="137">
        <v>0</v>
      </c>
      <c r="G264" s="137">
        <v>0</v>
      </c>
    </row>
    <row r="265" spans="1:8" ht="38.25" hidden="1" x14ac:dyDescent="0.2">
      <c r="A265" s="91">
        <v>0</v>
      </c>
      <c r="B265" s="52" t="s">
        <v>132</v>
      </c>
      <c r="C265" s="104">
        <v>113</v>
      </c>
      <c r="D265" s="105" t="s">
        <v>43</v>
      </c>
      <c r="E265" s="106">
        <v>0</v>
      </c>
      <c r="F265" s="137">
        <v>0</v>
      </c>
      <c r="G265" s="137">
        <v>0</v>
      </c>
    </row>
    <row r="266" spans="1:8" ht="38.25" hidden="1" x14ac:dyDescent="0.2">
      <c r="A266" s="91">
        <v>0</v>
      </c>
      <c r="B266" s="52" t="s">
        <v>133</v>
      </c>
      <c r="C266" s="104">
        <v>113</v>
      </c>
      <c r="D266" s="105" t="s">
        <v>44</v>
      </c>
      <c r="E266" s="106">
        <v>0</v>
      </c>
      <c r="F266" s="137">
        <v>0</v>
      </c>
      <c r="G266" s="137">
        <v>0</v>
      </c>
    </row>
    <row r="267" spans="1:8" ht="38.25" hidden="1" x14ac:dyDescent="0.2">
      <c r="A267" s="91">
        <v>0</v>
      </c>
      <c r="B267" s="52" t="s">
        <v>133</v>
      </c>
      <c r="C267" s="104">
        <v>113</v>
      </c>
      <c r="D267" s="105" t="s">
        <v>44</v>
      </c>
      <c r="E267" s="106">
        <v>0</v>
      </c>
      <c r="F267" s="137">
        <v>0</v>
      </c>
      <c r="G267" s="137">
        <v>0</v>
      </c>
    </row>
    <row r="268" spans="1:8" ht="38.25" hidden="1" x14ac:dyDescent="0.2">
      <c r="A268" s="91">
        <v>0</v>
      </c>
      <c r="B268" s="52" t="s">
        <v>133</v>
      </c>
      <c r="C268" s="104">
        <v>113</v>
      </c>
      <c r="D268" s="105" t="s">
        <v>44</v>
      </c>
      <c r="E268" s="106">
        <v>0</v>
      </c>
      <c r="F268" s="137">
        <v>0</v>
      </c>
      <c r="G268" s="137">
        <v>0</v>
      </c>
    </row>
    <row r="269" spans="1:8" ht="63.75" x14ac:dyDescent="0.2">
      <c r="A269" s="91">
        <v>0</v>
      </c>
      <c r="B269" s="52" t="s">
        <v>69</v>
      </c>
      <c r="C269" s="104">
        <v>113</v>
      </c>
      <c r="D269" s="105" t="s">
        <v>43</v>
      </c>
      <c r="E269" s="106">
        <v>100</v>
      </c>
      <c r="F269" s="137">
        <f>F270</f>
        <v>14549.279</v>
      </c>
      <c r="G269" s="137">
        <f>G270</f>
        <v>3498.6779999999999</v>
      </c>
    </row>
    <row r="270" spans="1:8" ht="25.5" x14ac:dyDescent="0.2">
      <c r="A270" s="91">
        <v>0</v>
      </c>
      <c r="B270" s="52" t="s">
        <v>131</v>
      </c>
      <c r="C270" s="104">
        <v>113</v>
      </c>
      <c r="D270" s="105" t="s">
        <v>43</v>
      </c>
      <c r="E270" s="106">
        <v>110</v>
      </c>
      <c r="F270" s="137">
        <v>14549.279</v>
      </c>
      <c r="G270" s="137">
        <v>3498.6779999999999</v>
      </c>
      <c r="H270" s="147"/>
    </row>
    <row r="271" spans="1:8" ht="25.5" x14ac:dyDescent="0.2">
      <c r="A271" s="91">
        <v>0</v>
      </c>
      <c r="B271" s="52" t="s">
        <v>71</v>
      </c>
      <c r="C271" s="104">
        <v>113</v>
      </c>
      <c r="D271" s="105" t="s">
        <v>43</v>
      </c>
      <c r="E271" s="106">
        <v>200</v>
      </c>
      <c r="F271" s="137">
        <f>F272</f>
        <v>2037.9369999999999</v>
      </c>
      <c r="G271" s="137">
        <f>G272</f>
        <v>461.88600000000002</v>
      </c>
    </row>
    <row r="272" spans="1:8" ht="38.25" customHeight="1" x14ac:dyDescent="0.2">
      <c r="A272" s="91">
        <v>0</v>
      </c>
      <c r="B272" s="52" t="s">
        <v>72</v>
      </c>
      <c r="C272" s="104">
        <v>113</v>
      </c>
      <c r="D272" s="105" t="s">
        <v>43</v>
      </c>
      <c r="E272" s="106">
        <v>240</v>
      </c>
      <c r="F272" s="137">
        <v>2037.9369999999999</v>
      </c>
      <c r="G272" s="137">
        <v>461.88600000000002</v>
      </c>
      <c r="H272" s="147"/>
    </row>
    <row r="273" spans="1:8" x14ac:dyDescent="0.2">
      <c r="A273" s="91">
        <v>0</v>
      </c>
      <c r="B273" s="52" t="s">
        <v>73</v>
      </c>
      <c r="C273" s="104">
        <v>113</v>
      </c>
      <c r="D273" s="105" t="s">
        <v>43</v>
      </c>
      <c r="E273" s="106">
        <v>800</v>
      </c>
      <c r="F273" s="137">
        <f>F274</f>
        <v>4.5</v>
      </c>
      <c r="G273" s="137">
        <f>G274</f>
        <v>0</v>
      </c>
    </row>
    <row r="274" spans="1:8" x14ac:dyDescent="0.2">
      <c r="A274" s="91">
        <v>0</v>
      </c>
      <c r="B274" s="52" t="s">
        <v>74</v>
      </c>
      <c r="C274" s="104">
        <v>113</v>
      </c>
      <c r="D274" s="105" t="s">
        <v>43</v>
      </c>
      <c r="E274" s="106">
        <v>850</v>
      </c>
      <c r="F274" s="137">
        <v>4.5</v>
      </c>
      <c r="G274" s="137"/>
      <c r="H274" s="147"/>
    </row>
    <row r="275" spans="1:8" hidden="1" x14ac:dyDescent="0.2">
      <c r="A275" s="91">
        <v>0</v>
      </c>
      <c r="B275" s="52" t="s">
        <v>91</v>
      </c>
      <c r="C275" s="104">
        <v>113</v>
      </c>
      <c r="D275" s="105" t="s">
        <v>45</v>
      </c>
      <c r="E275" s="106">
        <v>0</v>
      </c>
      <c r="F275" s="137">
        <v>0</v>
      </c>
      <c r="G275" s="137">
        <v>0</v>
      </c>
    </row>
    <row r="276" spans="1:8" hidden="1" x14ac:dyDescent="0.2">
      <c r="A276" s="91">
        <v>0</v>
      </c>
      <c r="B276" s="52" t="s">
        <v>73</v>
      </c>
      <c r="C276" s="104">
        <v>113</v>
      </c>
      <c r="D276" s="105" t="s">
        <v>46</v>
      </c>
      <c r="E276" s="106">
        <v>800</v>
      </c>
      <c r="F276" s="137">
        <v>0</v>
      </c>
      <c r="G276" s="137">
        <v>0</v>
      </c>
    </row>
    <row r="277" spans="1:8" hidden="1" x14ac:dyDescent="0.2">
      <c r="A277" s="91">
        <v>0</v>
      </c>
      <c r="B277" s="52" t="s">
        <v>74</v>
      </c>
      <c r="C277" s="104">
        <v>113</v>
      </c>
      <c r="D277" s="105" t="s">
        <v>46</v>
      </c>
      <c r="E277" s="106">
        <v>850</v>
      </c>
      <c r="F277" s="137">
        <v>0</v>
      </c>
      <c r="G277" s="137">
        <v>0</v>
      </c>
    </row>
    <row r="278" spans="1:8" ht="25.5" hidden="1" x14ac:dyDescent="0.2">
      <c r="A278" s="91">
        <v>0</v>
      </c>
      <c r="B278" s="52" t="s">
        <v>71</v>
      </c>
      <c r="C278" s="104">
        <v>113</v>
      </c>
      <c r="D278" s="105" t="s">
        <v>47</v>
      </c>
      <c r="E278" s="106">
        <v>200</v>
      </c>
      <c r="F278" s="137">
        <v>0</v>
      </c>
      <c r="G278" s="137">
        <v>0</v>
      </c>
    </row>
    <row r="279" spans="1:8" ht="38.25" hidden="1" x14ac:dyDescent="0.2">
      <c r="A279" s="91">
        <v>0</v>
      </c>
      <c r="B279" s="52" t="s">
        <v>72</v>
      </c>
      <c r="C279" s="104">
        <v>113</v>
      </c>
      <c r="D279" s="105" t="s">
        <v>47</v>
      </c>
      <c r="E279" s="106">
        <v>240</v>
      </c>
      <c r="F279" s="137">
        <v>0</v>
      </c>
      <c r="G279" s="137">
        <v>0</v>
      </c>
    </row>
    <row r="280" spans="1:8" hidden="1" x14ac:dyDescent="0.2">
      <c r="A280" s="91">
        <v>0</v>
      </c>
      <c r="B280" s="52" t="s">
        <v>73</v>
      </c>
      <c r="C280" s="104">
        <v>113</v>
      </c>
      <c r="D280" s="105" t="s">
        <v>47</v>
      </c>
      <c r="E280" s="106">
        <v>800</v>
      </c>
      <c r="F280" s="137">
        <v>0</v>
      </c>
      <c r="G280" s="137">
        <v>0</v>
      </c>
    </row>
    <row r="281" spans="1:8" hidden="1" x14ac:dyDescent="0.2">
      <c r="A281" s="91">
        <v>0</v>
      </c>
      <c r="B281" s="52" t="s">
        <v>74</v>
      </c>
      <c r="C281" s="104">
        <v>113</v>
      </c>
      <c r="D281" s="105" t="s">
        <v>47</v>
      </c>
      <c r="E281" s="106">
        <v>850</v>
      </c>
      <c r="F281" s="137">
        <v>0</v>
      </c>
      <c r="G281" s="137">
        <v>0</v>
      </c>
    </row>
    <row r="282" spans="1:8" ht="63.75" x14ac:dyDescent="0.2">
      <c r="A282" s="91">
        <v>0</v>
      </c>
      <c r="B282" s="52" t="s">
        <v>270</v>
      </c>
      <c r="C282" s="104">
        <v>113</v>
      </c>
      <c r="D282" s="105">
        <v>1800000000</v>
      </c>
      <c r="E282" s="106">
        <v>0</v>
      </c>
      <c r="F282" s="137">
        <f>F288+F290</f>
        <v>645.30899999999997</v>
      </c>
      <c r="G282" s="137">
        <v>0</v>
      </c>
    </row>
    <row r="283" spans="1:8" ht="25.5" hidden="1" x14ac:dyDescent="0.2">
      <c r="A283" s="91">
        <v>0</v>
      </c>
      <c r="B283" s="52" t="s">
        <v>90</v>
      </c>
      <c r="C283" s="104">
        <v>113</v>
      </c>
      <c r="D283" s="105" t="s">
        <v>20</v>
      </c>
      <c r="E283" s="106">
        <v>0</v>
      </c>
      <c r="F283" s="137">
        <v>0</v>
      </c>
      <c r="G283" s="137">
        <v>0</v>
      </c>
    </row>
    <row r="284" spans="1:8" ht="25.5" hidden="1" x14ac:dyDescent="0.2">
      <c r="A284" s="91">
        <v>0</v>
      </c>
      <c r="B284" s="52" t="s">
        <v>90</v>
      </c>
      <c r="C284" s="104">
        <v>113</v>
      </c>
      <c r="D284" s="105" t="s">
        <v>20</v>
      </c>
      <c r="E284" s="106">
        <v>0</v>
      </c>
      <c r="F284" s="137">
        <v>0</v>
      </c>
      <c r="G284" s="137">
        <v>0</v>
      </c>
    </row>
    <row r="285" spans="1:8" ht="25.5" hidden="1" x14ac:dyDescent="0.2">
      <c r="A285" s="91">
        <v>0</v>
      </c>
      <c r="B285" s="52" t="s">
        <v>134</v>
      </c>
      <c r="C285" s="104">
        <v>113</v>
      </c>
      <c r="D285" s="105" t="s">
        <v>48</v>
      </c>
      <c r="E285" s="106">
        <v>0</v>
      </c>
      <c r="F285" s="137">
        <v>0</v>
      </c>
      <c r="G285" s="137">
        <v>0</v>
      </c>
    </row>
    <row r="286" spans="1:8" ht="25.5" hidden="1" x14ac:dyDescent="0.2">
      <c r="A286" s="91">
        <v>0</v>
      </c>
      <c r="B286" s="52" t="s">
        <v>134</v>
      </c>
      <c r="C286" s="104">
        <v>113</v>
      </c>
      <c r="D286" s="105" t="s">
        <v>48</v>
      </c>
      <c r="E286" s="106">
        <v>0</v>
      </c>
      <c r="F286" s="137">
        <v>0</v>
      </c>
      <c r="G286" s="137">
        <v>0</v>
      </c>
    </row>
    <row r="287" spans="1:8" ht="25.5" hidden="1" x14ac:dyDescent="0.2">
      <c r="A287" s="91">
        <v>0</v>
      </c>
      <c r="B287" s="52" t="s">
        <v>134</v>
      </c>
      <c r="C287" s="104">
        <v>113</v>
      </c>
      <c r="D287" s="105" t="s">
        <v>48</v>
      </c>
      <c r="E287" s="106">
        <v>0</v>
      </c>
      <c r="F287" s="137">
        <v>0</v>
      </c>
      <c r="G287" s="137">
        <v>0</v>
      </c>
    </row>
    <row r="288" spans="1:8" ht="25.5" x14ac:dyDescent="0.2">
      <c r="A288" s="91">
        <v>0</v>
      </c>
      <c r="B288" s="52" t="s">
        <v>71</v>
      </c>
      <c r="C288" s="104">
        <v>113</v>
      </c>
      <c r="D288" s="105">
        <v>1800000000</v>
      </c>
      <c r="E288" s="106">
        <v>200</v>
      </c>
      <c r="F288" s="137">
        <f>F289</f>
        <v>499.48399999999998</v>
      </c>
      <c r="G288" s="137">
        <v>0</v>
      </c>
    </row>
    <row r="289" spans="1:8" ht="38.25" x14ac:dyDescent="0.2">
      <c r="A289" s="91">
        <v>0</v>
      </c>
      <c r="B289" s="52" t="s">
        <v>72</v>
      </c>
      <c r="C289" s="104">
        <v>113</v>
      </c>
      <c r="D289" s="105">
        <v>1800000000</v>
      </c>
      <c r="E289" s="106">
        <v>240</v>
      </c>
      <c r="F289" s="137">
        <v>499.48399999999998</v>
      </c>
      <c r="G289" s="137">
        <v>0</v>
      </c>
    </row>
    <row r="290" spans="1:8" ht="11.25" customHeight="1" x14ac:dyDescent="0.2">
      <c r="A290" s="91">
        <v>0</v>
      </c>
      <c r="B290" s="52" t="s">
        <v>73</v>
      </c>
      <c r="C290" s="104">
        <v>113</v>
      </c>
      <c r="D290" s="105">
        <v>1800000000</v>
      </c>
      <c r="E290" s="106">
        <v>800</v>
      </c>
      <c r="F290" s="137">
        <f>F291+F292</f>
        <v>145.82499999999999</v>
      </c>
      <c r="G290" s="137">
        <v>0</v>
      </c>
    </row>
    <row r="291" spans="1:8" s="16" customFormat="1" x14ac:dyDescent="0.2">
      <c r="A291" s="91"/>
      <c r="B291" s="52" t="s">
        <v>170</v>
      </c>
      <c r="C291" s="104">
        <v>113</v>
      </c>
      <c r="D291" s="105">
        <v>1800000000</v>
      </c>
      <c r="E291" s="106">
        <v>830</v>
      </c>
      <c r="F291" s="137">
        <v>94.594999999999999</v>
      </c>
      <c r="G291" s="137"/>
      <c r="H291" s="129"/>
    </row>
    <row r="292" spans="1:8" x14ac:dyDescent="0.2">
      <c r="A292" s="91">
        <v>0</v>
      </c>
      <c r="B292" s="52" t="s">
        <v>74</v>
      </c>
      <c r="C292" s="104">
        <v>113</v>
      </c>
      <c r="D292" s="105">
        <v>1800000000</v>
      </c>
      <c r="E292" s="106">
        <v>850</v>
      </c>
      <c r="F292" s="137">
        <v>51.23</v>
      </c>
      <c r="G292" s="137">
        <v>0</v>
      </c>
    </row>
    <row r="293" spans="1:8" hidden="1" x14ac:dyDescent="0.2">
      <c r="A293" s="91"/>
      <c r="B293" s="52" t="s">
        <v>83</v>
      </c>
      <c r="C293" s="104">
        <v>113</v>
      </c>
      <c r="D293" s="114" t="s">
        <v>171</v>
      </c>
      <c r="E293" s="106"/>
      <c r="F293" s="137">
        <f>F294</f>
        <v>0</v>
      </c>
      <c r="G293" s="137"/>
    </row>
    <row r="294" spans="1:8" hidden="1" x14ac:dyDescent="0.2">
      <c r="A294" s="91"/>
      <c r="B294" s="52" t="s">
        <v>73</v>
      </c>
      <c r="C294" s="104">
        <v>113</v>
      </c>
      <c r="D294" s="114" t="s">
        <v>171</v>
      </c>
      <c r="E294" s="106">
        <v>800</v>
      </c>
      <c r="F294" s="137">
        <f>F295</f>
        <v>0</v>
      </c>
      <c r="G294" s="137"/>
    </row>
    <row r="295" spans="1:8" hidden="1" x14ac:dyDescent="0.2">
      <c r="A295" s="91"/>
      <c r="B295" s="52" t="s">
        <v>170</v>
      </c>
      <c r="C295" s="104">
        <v>113</v>
      </c>
      <c r="D295" s="114" t="s">
        <v>171</v>
      </c>
      <c r="E295" s="106">
        <v>830</v>
      </c>
      <c r="F295" s="137"/>
      <c r="G295" s="137"/>
    </row>
    <row r="296" spans="1:8" ht="51" hidden="1" x14ac:dyDescent="0.2">
      <c r="A296" s="91"/>
      <c r="B296" s="52" t="s">
        <v>205</v>
      </c>
      <c r="C296" s="104">
        <v>113</v>
      </c>
      <c r="D296" s="105">
        <v>4100000000</v>
      </c>
      <c r="E296" s="106"/>
      <c r="F296" s="137">
        <f>F297</f>
        <v>0</v>
      </c>
      <c r="G296" s="137"/>
    </row>
    <row r="297" spans="1:8" ht="25.5" hidden="1" x14ac:dyDescent="0.2">
      <c r="A297" s="91"/>
      <c r="B297" s="52" t="s">
        <v>95</v>
      </c>
      <c r="C297" s="104">
        <v>113</v>
      </c>
      <c r="D297" s="105">
        <v>4100020000</v>
      </c>
      <c r="E297" s="106"/>
      <c r="F297" s="137">
        <f>F298</f>
        <v>0</v>
      </c>
      <c r="G297" s="137"/>
    </row>
    <row r="298" spans="1:8" ht="31.5" hidden="1" customHeight="1" x14ac:dyDescent="0.2">
      <c r="A298" s="91"/>
      <c r="B298" s="52" t="s">
        <v>134</v>
      </c>
      <c r="C298" s="104">
        <v>113</v>
      </c>
      <c r="D298" s="105">
        <v>4100022000</v>
      </c>
      <c r="E298" s="106"/>
      <c r="F298" s="137">
        <f>F299</f>
        <v>0</v>
      </c>
      <c r="G298" s="137"/>
    </row>
    <row r="299" spans="1:8" ht="25.5" hidden="1" x14ac:dyDescent="0.2">
      <c r="A299" s="91"/>
      <c r="B299" s="52" t="s">
        <v>71</v>
      </c>
      <c r="C299" s="104">
        <v>113</v>
      </c>
      <c r="D299" s="105">
        <v>4100022000</v>
      </c>
      <c r="E299" s="106">
        <v>200</v>
      </c>
      <c r="F299" s="137">
        <f>F300</f>
        <v>0</v>
      </c>
      <c r="G299" s="137"/>
    </row>
    <row r="300" spans="1:8" ht="39.75" hidden="1" customHeight="1" x14ac:dyDescent="0.2">
      <c r="A300" s="91"/>
      <c r="B300" s="52" t="s">
        <v>72</v>
      </c>
      <c r="C300" s="104">
        <v>113</v>
      </c>
      <c r="D300" s="105">
        <v>4100022000</v>
      </c>
      <c r="E300" s="106">
        <v>240</v>
      </c>
      <c r="F300" s="137"/>
      <c r="G300" s="137"/>
    </row>
    <row r="301" spans="1:8" ht="89.25" x14ac:dyDescent="0.2">
      <c r="A301" s="91"/>
      <c r="B301" s="52" t="s">
        <v>271</v>
      </c>
      <c r="C301" s="104">
        <v>113</v>
      </c>
      <c r="D301" s="105">
        <v>4200000000</v>
      </c>
      <c r="E301" s="106"/>
      <c r="F301" s="137">
        <f>F302</f>
        <v>116</v>
      </c>
      <c r="G301" s="137"/>
    </row>
    <row r="302" spans="1:8" ht="25.5" x14ac:dyDescent="0.2">
      <c r="A302" s="91"/>
      <c r="B302" s="52" t="s">
        <v>117</v>
      </c>
      <c r="C302" s="104">
        <v>113</v>
      </c>
      <c r="D302" s="105">
        <v>4200000000</v>
      </c>
      <c r="E302" s="106">
        <v>300</v>
      </c>
      <c r="F302" s="137">
        <f>F303</f>
        <v>116</v>
      </c>
      <c r="G302" s="137"/>
    </row>
    <row r="303" spans="1:8" ht="15" customHeight="1" x14ac:dyDescent="0.2">
      <c r="A303" s="91"/>
      <c r="B303" s="107" t="s">
        <v>206</v>
      </c>
      <c r="C303" s="104">
        <v>113</v>
      </c>
      <c r="D303" s="105">
        <v>4200000000</v>
      </c>
      <c r="E303" s="106">
        <v>360</v>
      </c>
      <c r="F303" s="137">
        <v>116</v>
      </c>
      <c r="G303" s="137"/>
    </row>
    <row r="304" spans="1:8" ht="25.5" hidden="1" x14ac:dyDescent="0.2">
      <c r="A304" s="91"/>
      <c r="B304" s="52" t="s">
        <v>90</v>
      </c>
      <c r="C304" s="104">
        <v>113</v>
      </c>
      <c r="D304" s="105">
        <v>9000000000</v>
      </c>
      <c r="E304" s="106"/>
      <c r="F304" s="137">
        <f>F305+F308</f>
        <v>0</v>
      </c>
      <c r="G304" s="137"/>
    </row>
    <row r="305" spans="1:7" hidden="1" x14ac:dyDescent="0.2">
      <c r="A305" s="91"/>
      <c r="B305" s="52" t="s">
        <v>83</v>
      </c>
      <c r="C305" s="104">
        <v>113</v>
      </c>
      <c r="D305" s="105">
        <v>9000090000</v>
      </c>
      <c r="E305" s="106"/>
      <c r="F305" s="137">
        <f>F306</f>
        <v>0</v>
      </c>
      <c r="G305" s="137"/>
    </row>
    <row r="306" spans="1:7" hidden="1" x14ac:dyDescent="0.2">
      <c r="A306" s="91"/>
      <c r="B306" s="52" t="s">
        <v>73</v>
      </c>
      <c r="C306" s="104">
        <v>113</v>
      </c>
      <c r="D306" s="105">
        <v>9000090000</v>
      </c>
      <c r="E306" s="106">
        <v>800</v>
      </c>
      <c r="F306" s="137">
        <f>F307</f>
        <v>0</v>
      </c>
      <c r="G306" s="137"/>
    </row>
    <row r="307" spans="1:7" hidden="1" x14ac:dyDescent="0.2">
      <c r="A307" s="91"/>
      <c r="B307" s="52" t="s">
        <v>170</v>
      </c>
      <c r="C307" s="104">
        <v>113</v>
      </c>
      <c r="D307" s="105">
        <v>9000090000</v>
      </c>
      <c r="E307" s="106">
        <v>830</v>
      </c>
      <c r="F307" s="137"/>
      <c r="G307" s="137"/>
    </row>
    <row r="308" spans="1:7" ht="25.5" hidden="1" x14ac:dyDescent="0.2">
      <c r="A308" s="91"/>
      <c r="B308" s="52" t="s">
        <v>95</v>
      </c>
      <c r="C308" s="104">
        <v>113</v>
      </c>
      <c r="D308" s="105">
        <v>9000020000</v>
      </c>
      <c r="E308" s="106"/>
      <c r="F308" s="137">
        <f>F309</f>
        <v>0</v>
      </c>
      <c r="G308" s="137"/>
    </row>
    <row r="309" spans="1:7" ht="25.5" hidden="1" x14ac:dyDescent="0.2">
      <c r="A309" s="91"/>
      <c r="B309" s="52" t="s">
        <v>134</v>
      </c>
      <c r="C309" s="104">
        <v>113</v>
      </c>
      <c r="D309" s="105">
        <v>9000022000</v>
      </c>
      <c r="E309" s="106"/>
      <c r="F309" s="137">
        <f>F310</f>
        <v>0</v>
      </c>
      <c r="G309" s="137"/>
    </row>
    <row r="310" spans="1:7" ht="25.5" hidden="1" x14ac:dyDescent="0.2">
      <c r="A310" s="91"/>
      <c r="B310" s="52" t="s">
        <v>210</v>
      </c>
      <c r="C310" s="104">
        <v>113</v>
      </c>
      <c r="D310" s="105">
        <v>9000022000</v>
      </c>
      <c r="E310" s="106">
        <v>200</v>
      </c>
      <c r="F310" s="137">
        <f>F311</f>
        <v>0</v>
      </c>
      <c r="G310" s="137"/>
    </row>
    <row r="311" spans="1:7" ht="38.25" hidden="1" x14ac:dyDescent="0.2">
      <c r="A311" s="91"/>
      <c r="B311" s="52" t="s">
        <v>72</v>
      </c>
      <c r="C311" s="104">
        <v>113</v>
      </c>
      <c r="D311" s="105">
        <v>9000022000</v>
      </c>
      <c r="E311" s="106">
        <v>240</v>
      </c>
      <c r="F311" s="137"/>
      <c r="G311" s="137"/>
    </row>
    <row r="312" spans="1:7" ht="51" x14ac:dyDescent="0.2">
      <c r="A312" s="91"/>
      <c r="B312" s="52" t="s">
        <v>268</v>
      </c>
      <c r="C312" s="104">
        <v>113</v>
      </c>
      <c r="D312" s="105">
        <v>4800000000</v>
      </c>
      <c r="E312" s="106"/>
      <c r="F312" s="137">
        <f>F313</f>
        <v>137.095</v>
      </c>
      <c r="G312" s="137">
        <v>0</v>
      </c>
    </row>
    <row r="313" spans="1:7" ht="25.5" x14ac:dyDescent="0.2">
      <c r="A313" s="91"/>
      <c r="B313" s="52" t="s">
        <v>71</v>
      </c>
      <c r="C313" s="104">
        <v>113</v>
      </c>
      <c r="D313" s="105">
        <v>4800000000</v>
      </c>
      <c r="E313" s="106">
        <v>200</v>
      </c>
      <c r="F313" s="137">
        <f>F314</f>
        <v>137.095</v>
      </c>
      <c r="G313" s="137">
        <v>0</v>
      </c>
    </row>
    <row r="314" spans="1:7" ht="38.25" x14ac:dyDescent="0.2">
      <c r="A314" s="91"/>
      <c r="B314" s="52" t="s">
        <v>72</v>
      </c>
      <c r="C314" s="104">
        <v>113</v>
      </c>
      <c r="D314" s="105">
        <v>4800000000</v>
      </c>
      <c r="E314" s="106">
        <v>240</v>
      </c>
      <c r="F314" s="137">
        <v>137.095</v>
      </c>
      <c r="G314" s="137"/>
    </row>
    <row r="315" spans="1:7" x14ac:dyDescent="0.2">
      <c r="A315" s="91">
        <v>0</v>
      </c>
      <c r="B315" s="101" t="s">
        <v>135</v>
      </c>
      <c r="C315" s="102">
        <v>405</v>
      </c>
      <c r="D315" s="103">
        <v>0</v>
      </c>
      <c r="E315" s="143">
        <v>0</v>
      </c>
      <c r="F315" s="40">
        <f>F316+F344</f>
        <v>13192.064</v>
      </c>
      <c r="G315" s="40">
        <f>G316+G344</f>
        <v>8580.5360000000001</v>
      </c>
    </row>
    <row r="316" spans="1:7" ht="63.75" x14ac:dyDescent="0.2">
      <c r="A316" s="91">
        <v>0</v>
      </c>
      <c r="B316" s="52" t="s">
        <v>257</v>
      </c>
      <c r="C316" s="104">
        <v>405</v>
      </c>
      <c r="D316" s="105" t="s">
        <v>49</v>
      </c>
      <c r="E316" s="106">
        <v>0</v>
      </c>
      <c r="F316" s="137">
        <f>F322+F324+F339</f>
        <v>12987.376</v>
      </c>
      <c r="G316" s="137">
        <f>G322+G324+G339</f>
        <v>8580.5360000000001</v>
      </c>
    </row>
    <row r="317" spans="1:7" ht="63.75" hidden="1" x14ac:dyDescent="0.2">
      <c r="A317" s="91">
        <v>0</v>
      </c>
      <c r="B317" s="52" t="s">
        <v>136</v>
      </c>
      <c r="C317" s="104">
        <v>405</v>
      </c>
      <c r="D317" s="105" t="s">
        <v>49</v>
      </c>
      <c r="E317" s="106">
        <v>0</v>
      </c>
      <c r="F317" s="137">
        <v>0</v>
      </c>
      <c r="G317" s="137">
        <v>0</v>
      </c>
    </row>
    <row r="318" spans="1:7" ht="63.75" hidden="1" x14ac:dyDescent="0.2">
      <c r="A318" s="91">
        <v>0</v>
      </c>
      <c r="B318" s="52" t="s">
        <v>136</v>
      </c>
      <c r="C318" s="104">
        <v>405</v>
      </c>
      <c r="D318" s="105" t="s">
        <v>49</v>
      </c>
      <c r="E318" s="106">
        <v>0</v>
      </c>
      <c r="F318" s="137">
        <v>0</v>
      </c>
      <c r="G318" s="137">
        <v>0</v>
      </c>
    </row>
    <row r="319" spans="1:7" ht="25.5" hidden="1" x14ac:dyDescent="0.2">
      <c r="A319" s="91">
        <v>0</v>
      </c>
      <c r="B319" s="52" t="s">
        <v>68</v>
      </c>
      <c r="C319" s="104">
        <v>405</v>
      </c>
      <c r="D319" s="105" t="s">
        <v>50</v>
      </c>
      <c r="E319" s="106">
        <v>0</v>
      </c>
      <c r="F319" s="137">
        <v>0</v>
      </c>
      <c r="G319" s="137">
        <v>0</v>
      </c>
    </row>
    <row r="320" spans="1:7" ht="25.5" hidden="1" x14ac:dyDescent="0.2">
      <c r="A320" s="91">
        <v>0</v>
      </c>
      <c r="B320" s="52" t="s">
        <v>68</v>
      </c>
      <c r="C320" s="104">
        <v>405</v>
      </c>
      <c r="D320" s="105" t="s">
        <v>50</v>
      </c>
      <c r="E320" s="106">
        <v>0</v>
      </c>
      <c r="F320" s="137">
        <v>0</v>
      </c>
      <c r="G320" s="137">
        <v>0</v>
      </c>
    </row>
    <row r="321" spans="1:9" ht="25.5" hidden="1" x14ac:dyDescent="0.2">
      <c r="A321" s="91">
        <v>0</v>
      </c>
      <c r="B321" s="52" t="s">
        <v>68</v>
      </c>
      <c r="C321" s="104">
        <v>405</v>
      </c>
      <c r="D321" s="105" t="s">
        <v>50</v>
      </c>
      <c r="E321" s="106">
        <v>0</v>
      </c>
      <c r="F321" s="137">
        <v>0</v>
      </c>
      <c r="G321" s="137">
        <v>0</v>
      </c>
    </row>
    <row r="322" spans="1:9" ht="63.75" x14ac:dyDescent="0.2">
      <c r="A322" s="91">
        <v>0</v>
      </c>
      <c r="B322" s="52" t="s">
        <v>69</v>
      </c>
      <c r="C322" s="104">
        <v>405</v>
      </c>
      <c r="D322" s="105" t="s">
        <v>49</v>
      </c>
      <c r="E322" s="106">
        <v>100</v>
      </c>
      <c r="F322" s="137">
        <f>F323</f>
        <v>7339.8459999999995</v>
      </c>
      <c r="G322" s="137">
        <f>G323</f>
        <v>3152.616</v>
      </c>
    </row>
    <row r="323" spans="1:9" ht="25.5" x14ac:dyDescent="0.2">
      <c r="A323" s="91">
        <v>0</v>
      </c>
      <c r="B323" s="52" t="s">
        <v>70</v>
      </c>
      <c r="C323" s="104">
        <v>405</v>
      </c>
      <c r="D323" s="105" t="s">
        <v>49</v>
      </c>
      <c r="E323" s="106">
        <v>120</v>
      </c>
      <c r="F323" s="137">
        <v>7339.8459999999995</v>
      </c>
      <c r="G323" s="137">
        <v>3152.616</v>
      </c>
      <c r="H323" s="147"/>
      <c r="I323" s="58"/>
    </row>
    <row r="324" spans="1:9" ht="35.25" customHeight="1" x14ac:dyDescent="0.2">
      <c r="A324" s="91">
        <v>0</v>
      </c>
      <c r="B324" s="52" t="s">
        <v>71</v>
      </c>
      <c r="C324" s="104">
        <v>405</v>
      </c>
      <c r="D324" s="105" t="s">
        <v>49</v>
      </c>
      <c r="E324" s="106">
        <v>200</v>
      </c>
      <c r="F324" s="137">
        <f>F325</f>
        <v>721.98500000000001</v>
      </c>
      <c r="G324" s="137">
        <f>G325</f>
        <v>502.375</v>
      </c>
    </row>
    <row r="325" spans="1:9" ht="36.75" customHeight="1" x14ac:dyDescent="0.2">
      <c r="A325" s="91">
        <v>0</v>
      </c>
      <c r="B325" s="52" t="s">
        <v>72</v>
      </c>
      <c r="C325" s="104">
        <v>405</v>
      </c>
      <c r="D325" s="105" t="s">
        <v>49</v>
      </c>
      <c r="E325" s="106">
        <v>240</v>
      </c>
      <c r="F325" s="137">
        <v>721.98500000000001</v>
      </c>
      <c r="G325" s="137">
        <v>502.375</v>
      </c>
      <c r="H325" s="147"/>
      <c r="I325" s="58"/>
    </row>
    <row r="326" spans="1:9" ht="0.75" hidden="1" customHeight="1" x14ac:dyDescent="0.2">
      <c r="A326" s="91">
        <v>0</v>
      </c>
      <c r="B326" s="52" t="s">
        <v>73</v>
      </c>
      <c r="C326" s="104">
        <v>405</v>
      </c>
      <c r="D326" s="105" t="s">
        <v>49</v>
      </c>
      <c r="E326" s="106">
        <v>800</v>
      </c>
      <c r="F326" s="137">
        <v>0</v>
      </c>
      <c r="G326" s="137">
        <v>0</v>
      </c>
    </row>
    <row r="327" spans="1:9" hidden="1" x14ac:dyDescent="0.2">
      <c r="A327" s="91">
        <v>0</v>
      </c>
      <c r="B327" s="52" t="s">
        <v>74</v>
      </c>
      <c r="C327" s="104">
        <v>405</v>
      </c>
      <c r="D327" s="105" t="s">
        <v>49</v>
      </c>
      <c r="E327" s="106">
        <v>850</v>
      </c>
      <c r="F327" s="137">
        <v>0</v>
      </c>
      <c r="G327" s="137">
        <v>0</v>
      </c>
    </row>
    <row r="328" spans="1:9" hidden="1" x14ac:dyDescent="0.2">
      <c r="A328" s="91">
        <v>0</v>
      </c>
      <c r="B328" s="52" t="s">
        <v>116</v>
      </c>
      <c r="C328" s="104">
        <v>405</v>
      </c>
      <c r="D328" s="105" t="s">
        <v>49</v>
      </c>
      <c r="E328" s="106">
        <v>0</v>
      </c>
      <c r="F328" s="137">
        <v>0</v>
      </c>
      <c r="G328" s="137">
        <v>0</v>
      </c>
    </row>
    <row r="329" spans="1:9" hidden="1" x14ac:dyDescent="0.2">
      <c r="A329" s="91">
        <v>0</v>
      </c>
      <c r="B329" s="52" t="s">
        <v>116</v>
      </c>
      <c r="C329" s="104">
        <v>405</v>
      </c>
      <c r="D329" s="105" t="s">
        <v>49</v>
      </c>
      <c r="E329" s="106">
        <v>0</v>
      </c>
      <c r="F329" s="137">
        <v>0</v>
      </c>
      <c r="G329" s="137">
        <v>0</v>
      </c>
    </row>
    <row r="330" spans="1:9" hidden="1" x14ac:dyDescent="0.2">
      <c r="A330" s="91">
        <v>0</v>
      </c>
      <c r="B330" s="52" t="s">
        <v>116</v>
      </c>
      <c r="C330" s="104">
        <v>405</v>
      </c>
      <c r="D330" s="105" t="s">
        <v>49</v>
      </c>
      <c r="E330" s="106">
        <v>0</v>
      </c>
      <c r="F330" s="137">
        <v>0</v>
      </c>
      <c r="G330" s="137">
        <v>0</v>
      </c>
    </row>
    <row r="331" spans="1:9" ht="63.75" hidden="1" x14ac:dyDescent="0.2">
      <c r="A331" s="91">
        <v>0</v>
      </c>
      <c r="B331" s="52" t="s">
        <v>137</v>
      </c>
      <c r="C331" s="104">
        <v>405</v>
      </c>
      <c r="D331" s="105" t="s">
        <v>49</v>
      </c>
      <c r="E331" s="106">
        <v>0</v>
      </c>
      <c r="F331" s="137">
        <v>0</v>
      </c>
      <c r="G331" s="137">
        <v>0</v>
      </c>
    </row>
    <row r="332" spans="1:9" ht="63.75" hidden="1" x14ac:dyDescent="0.2">
      <c r="A332" s="91">
        <v>0</v>
      </c>
      <c r="B332" s="52" t="s">
        <v>137</v>
      </c>
      <c r="C332" s="104">
        <v>405</v>
      </c>
      <c r="D332" s="105" t="s">
        <v>49</v>
      </c>
      <c r="E332" s="106">
        <v>0</v>
      </c>
      <c r="F332" s="137">
        <v>0</v>
      </c>
      <c r="G332" s="137">
        <v>0</v>
      </c>
    </row>
    <row r="333" spans="1:9" hidden="1" x14ac:dyDescent="0.2">
      <c r="A333" s="91">
        <v>0</v>
      </c>
      <c r="B333" s="52" t="s">
        <v>73</v>
      </c>
      <c r="C333" s="104">
        <v>405</v>
      </c>
      <c r="D333" s="105" t="s">
        <v>49</v>
      </c>
      <c r="E333" s="106">
        <v>800</v>
      </c>
      <c r="F333" s="137">
        <v>0</v>
      </c>
      <c r="G333" s="137">
        <v>0</v>
      </c>
    </row>
    <row r="334" spans="1:9" ht="51" hidden="1" x14ac:dyDescent="0.2">
      <c r="A334" s="91">
        <v>0</v>
      </c>
      <c r="B334" s="52" t="s">
        <v>138</v>
      </c>
      <c r="C334" s="104">
        <v>405</v>
      </c>
      <c r="D334" s="105" t="s">
        <v>49</v>
      </c>
      <c r="E334" s="106">
        <v>810</v>
      </c>
      <c r="F334" s="137">
        <v>0</v>
      </c>
      <c r="G334" s="137">
        <v>0</v>
      </c>
    </row>
    <row r="335" spans="1:9" ht="63.75" hidden="1" x14ac:dyDescent="0.2">
      <c r="A335" s="91">
        <v>0</v>
      </c>
      <c r="B335" s="52" t="s">
        <v>139</v>
      </c>
      <c r="C335" s="104">
        <v>405</v>
      </c>
      <c r="D335" s="105" t="s">
        <v>49</v>
      </c>
      <c r="E335" s="106">
        <v>0</v>
      </c>
      <c r="F335" s="137">
        <v>0</v>
      </c>
      <c r="G335" s="137">
        <v>0</v>
      </c>
    </row>
    <row r="336" spans="1:9" ht="63.75" hidden="1" x14ac:dyDescent="0.2">
      <c r="A336" s="91">
        <v>0</v>
      </c>
      <c r="B336" s="52" t="s">
        <v>139</v>
      </c>
      <c r="C336" s="104">
        <v>405</v>
      </c>
      <c r="D336" s="105" t="s">
        <v>49</v>
      </c>
      <c r="E336" s="106">
        <v>0</v>
      </c>
      <c r="F336" s="137">
        <v>0</v>
      </c>
      <c r="G336" s="137">
        <v>0</v>
      </c>
    </row>
    <row r="337" spans="1:7" hidden="1" x14ac:dyDescent="0.2">
      <c r="A337" s="91">
        <v>0</v>
      </c>
      <c r="B337" s="52" t="s">
        <v>73</v>
      </c>
      <c r="C337" s="104">
        <v>405</v>
      </c>
      <c r="D337" s="105" t="s">
        <v>49</v>
      </c>
      <c r="E337" s="106">
        <v>800</v>
      </c>
      <c r="F337" s="137">
        <v>0</v>
      </c>
      <c r="G337" s="137">
        <v>0</v>
      </c>
    </row>
    <row r="338" spans="1:7" ht="51" hidden="1" x14ac:dyDescent="0.2">
      <c r="A338" s="91">
        <v>0</v>
      </c>
      <c r="B338" s="52" t="s">
        <v>138</v>
      </c>
      <c r="C338" s="104">
        <v>405</v>
      </c>
      <c r="D338" s="105" t="s">
        <v>49</v>
      </c>
      <c r="E338" s="106">
        <v>810</v>
      </c>
      <c r="F338" s="137">
        <v>0</v>
      </c>
      <c r="G338" s="137">
        <v>0</v>
      </c>
    </row>
    <row r="339" spans="1:7" x14ac:dyDescent="0.2">
      <c r="A339" s="91"/>
      <c r="B339" s="52" t="s">
        <v>73</v>
      </c>
      <c r="C339" s="104">
        <v>405</v>
      </c>
      <c r="D339" s="105" t="s">
        <v>49</v>
      </c>
      <c r="E339" s="106">
        <v>800</v>
      </c>
      <c r="F339" s="137">
        <f>F340</f>
        <v>4925.5450000000001</v>
      </c>
      <c r="G339" s="137">
        <f>G340</f>
        <v>4925.5450000000001</v>
      </c>
    </row>
    <row r="340" spans="1:7" ht="51" x14ac:dyDescent="0.2">
      <c r="A340" s="91"/>
      <c r="B340" s="52" t="s">
        <v>138</v>
      </c>
      <c r="C340" s="104">
        <v>405</v>
      </c>
      <c r="D340" s="105" t="s">
        <v>49</v>
      </c>
      <c r="E340" s="106">
        <v>810</v>
      </c>
      <c r="F340" s="137">
        <v>4925.5450000000001</v>
      </c>
      <c r="G340" s="137">
        <v>4925.5450000000001</v>
      </c>
    </row>
    <row r="341" spans="1:7" ht="63.75" hidden="1" x14ac:dyDescent="0.2">
      <c r="A341" s="91">
        <v>0</v>
      </c>
      <c r="B341" s="52" t="s">
        <v>208</v>
      </c>
      <c r="C341" s="104">
        <v>405</v>
      </c>
      <c r="D341" s="105">
        <v>1800000000</v>
      </c>
      <c r="E341" s="106">
        <v>0</v>
      </c>
      <c r="F341" s="137">
        <f>F342</f>
        <v>0</v>
      </c>
      <c r="G341" s="137">
        <f>G342</f>
        <v>0</v>
      </c>
    </row>
    <row r="342" spans="1:7" ht="63.75" hidden="1" x14ac:dyDescent="0.2">
      <c r="A342" s="91">
        <v>0</v>
      </c>
      <c r="B342" s="52" t="s">
        <v>69</v>
      </c>
      <c r="C342" s="104">
        <v>405</v>
      </c>
      <c r="D342" s="105">
        <v>1800000000</v>
      </c>
      <c r="E342" s="106">
        <v>100</v>
      </c>
      <c r="F342" s="137">
        <f>F343</f>
        <v>0</v>
      </c>
      <c r="G342" s="137">
        <f>G343</f>
        <v>0</v>
      </c>
    </row>
    <row r="343" spans="1:7" ht="25.5" hidden="1" x14ac:dyDescent="0.2">
      <c r="A343" s="91">
        <v>0</v>
      </c>
      <c r="B343" s="52" t="s">
        <v>70</v>
      </c>
      <c r="C343" s="104">
        <v>405</v>
      </c>
      <c r="D343" s="105">
        <v>1800000000</v>
      </c>
      <c r="E343" s="106">
        <v>120</v>
      </c>
      <c r="F343" s="137"/>
      <c r="G343" s="137"/>
    </row>
    <row r="344" spans="1:7" ht="51" x14ac:dyDescent="0.2">
      <c r="A344" s="91"/>
      <c r="B344" s="52" t="s">
        <v>276</v>
      </c>
      <c r="C344" s="104">
        <v>405</v>
      </c>
      <c r="D344" s="105">
        <v>4400000000</v>
      </c>
      <c r="E344" s="106"/>
      <c r="F344" s="137">
        <f>F345+F348</f>
        <v>204.68799999999999</v>
      </c>
      <c r="G344" s="137">
        <f>G345</f>
        <v>0</v>
      </c>
    </row>
    <row r="345" spans="1:7" ht="38.25" x14ac:dyDescent="0.2">
      <c r="A345" s="91"/>
      <c r="B345" s="52" t="s">
        <v>172</v>
      </c>
      <c r="C345" s="104">
        <v>405</v>
      </c>
      <c r="D345" s="105">
        <v>4400000000</v>
      </c>
      <c r="E345" s="106">
        <v>400</v>
      </c>
      <c r="F345" s="137">
        <f>F346+F347</f>
        <v>204.68799999999999</v>
      </c>
      <c r="G345" s="137">
        <f>G346+G347</f>
        <v>0</v>
      </c>
    </row>
    <row r="346" spans="1:7" x14ac:dyDescent="0.2">
      <c r="A346" s="91"/>
      <c r="B346" s="52" t="s">
        <v>173</v>
      </c>
      <c r="C346" s="104">
        <v>405</v>
      </c>
      <c r="D346" s="105">
        <v>4400000000</v>
      </c>
      <c r="E346" s="106">
        <v>410</v>
      </c>
      <c r="F346" s="137">
        <v>204.68799999999999</v>
      </c>
      <c r="G346" s="137"/>
    </row>
    <row r="347" spans="1:7" ht="114.75" hidden="1" x14ac:dyDescent="0.2">
      <c r="A347" s="91"/>
      <c r="B347" s="52" t="s">
        <v>242</v>
      </c>
      <c r="C347" s="104">
        <v>405</v>
      </c>
      <c r="D347" s="105">
        <v>4400000000</v>
      </c>
      <c r="E347" s="106">
        <v>460</v>
      </c>
      <c r="F347" s="137"/>
      <c r="G347" s="137"/>
    </row>
    <row r="348" spans="1:7" hidden="1" x14ac:dyDescent="0.2">
      <c r="A348" s="91"/>
      <c r="B348" s="52" t="s">
        <v>73</v>
      </c>
      <c r="C348" s="104">
        <v>405</v>
      </c>
      <c r="D348" s="105">
        <v>4400000000</v>
      </c>
      <c r="E348" s="106">
        <v>800</v>
      </c>
      <c r="F348" s="137">
        <f>F349</f>
        <v>0</v>
      </c>
      <c r="G348" s="137"/>
    </row>
    <row r="349" spans="1:7" hidden="1" x14ac:dyDescent="0.2">
      <c r="A349" s="91"/>
      <c r="B349" s="52" t="s">
        <v>74</v>
      </c>
      <c r="C349" s="104">
        <v>405</v>
      </c>
      <c r="D349" s="105">
        <v>4400000000</v>
      </c>
      <c r="E349" s="106">
        <v>850</v>
      </c>
      <c r="F349" s="137"/>
      <c r="G349" s="137"/>
    </row>
    <row r="350" spans="1:7" x14ac:dyDescent="0.2">
      <c r="A350" s="91">
        <v>0</v>
      </c>
      <c r="B350" s="101" t="s">
        <v>140</v>
      </c>
      <c r="C350" s="102">
        <v>408</v>
      </c>
      <c r="D350" s="103">
        <v>0</v>
      </c>
      <c r="E350" s="143">
        <v>0</v>
      </c>
      <c r="F350" s="40">
        <f>F351</f>
        <v>4280.1779999999999</v>
      </c>
      <c r="G350" s="40">
        <v>0</v>
      </c>
    </row>
    <row r="351" spans="1:7" ht="51" x14ac:dyDescent="0.2">
      <c r="A351" s="91">
        <v>0</v>
      </c>
      <c r="B351" s="52" t="s">
        <v>258</v>
      </c>
      <c r="C351" s="104">
        <v>408</v>
      </c>
      <c r="D351" s="105" t="s">
        <v>51</v>
      </c>
      <c r="E351" s="106">
        <v>0</v>
      </c>
      <c r="F351" s="137">
        <f>F362</f>
        <v>4280.1779999999999</v>
      </c>
      <c r="G351" s="137">
        <v>0</v>
      </c>
    </row>
    <row r="352" spans="1:7" ht="51" hidden="1" x14ac:dyDescent="0.2">
      <c r="A352" s="91">
        <v>0</v>
      </c>
      <c r="B352" s="52" t="s">
        <v>141</v>
      </c>
      <c r="C352" s="104">
        <v>408</v>
      </c>
      <c r="D352" s="105" t="s">
        <v>51</v>
      </c>
      <c r="E352" s="106">
        <v>0</v>
      </c>
      <c r="F352" s="137">
        <v>0</v>
      </c>
      <c r="G352" s="137">
        <v>0</v>
      </c>
    </row>
    <row r="353" spans="1:10" ht="51" hidden="1" x14ac:dyDescent="0.2">
      <c r="A353" s="91">
        <v>0</v>
      </c>
      <c r="B353" s="52" t="s">
        <v>141</v>
      </c>
      <c r="C353" s="104">
        <v>408</v>
      </c>
      <c r="D353" s="105" t="s">
        <v>51</v>
      </c>
      <c r="E353" s="106">
        <v>0</v>
      </c>
      <c r="F353" s="137">
        <v>0</v>
      </c>
      <c r="G353" s="137">
        <v>0</v>
      </c>
    </row>
    <row r="354" spans="1:10" ht="25.5" hidden="1" x14ac:dyDescent="0.2">
      <c r="A354" s="91"/>
      <c r="B354" s="52" t="s">
        <v>95</v>
      </c>
      <c r="C354" s="104">
        <v>408</v>
      </c>
      <c r="D354" s="105">
        <v>800020000</v>
      </c>
      <c r="E354" s="106"/>
      <c r="F354" s="137">
        <f>F355</f>
        <v>0</v>
      </c>
      <c r="G354" s="137"/>
    </row>
    <row r="355" spans="1:10" ht="25.5" hidden="1" x14ac:dyDescent="0.2">
      <c r="A355" s="91"/>
      <c r="B355" s="52" t="s">
        <v>134</v>
      </c>
      <c r="C355" s="104">
        <v>408</v>
      </c>
      <c r="D355" s="105">
        <v>800022000</v>
      </c>
      <c r="E355" s="106"/>
      <c r="F355" s="137">
        <f>F356</f>
        <v>0</v>
      </c>
      <c r="G355" s="137"/>
    </row>
    <row r="356" spans="1:10" ht="25.5" hidden="1" x14ac:dyDescent="0.2">
      <c r="A356" s="91"/>
      <c r="B356" s="52" t="s">
        <v>71</v>
      </c>
      <c r="C356" s="104">
        <v>408</v>
      </c>
      <c r="D356" s="105">
        <v>800022000</v>
      </c>
      <c r="E356" s="106">
        <v>200</v>
      </c>
      <c r="F356" s="137">
        <f>F357</f>
        <v>0</v>
      </c>
      <c r="G356" s="137"/>
    </row>
    <row r="357" spans="1:10" ht="38.25" hidden="1" x14ac:dyDescent="0.2">
      <c r="A357" s="91"/>
      <c r="B357" s="52" t="s">
        <v>72</v>
      </c>
      <c r="C357" s="104">
        <v>408</v>
      </c>
      <c r="D357" s="105">
        <v>800022000</v>
      </c>
      <c r="E357" s="106">
        <v>240</v>
      </c>
      <c r="F357" s="137"/>
      <c r="G357" s="137"/>
    </row>
    <row r="358" spans="1:10" ht="63.75" hidden="1" x14ac:dyDescent="0.2">
      <c r="A358" s="91">
        <v>0</v>
      </c>
      <c r="B358" s="52" t="s">
        <v>97</v>
      </c>
      <c r="C358" s="104">
        <v>408</v>
      </c>
      <c r="D358" s="105" t="s">
        <v>52</v>
      </c>
      <c r="E358" s="106">
        <v>0</v>
      </c>
      <c r="F358" s="137">
        <v>0</v>
      </c>
      <c r="G358" s="137">
        <v>0</v>
      </c>
    </row>
    <row r="359" spans="1:10" ht="63.75" hidden="1" x14ac:dyDescent="0.2">
      <c r="A359" s="91">
        <v>0</v>
      </c>
      <c r="B359" s="52" t="s">
        <v>97</v>
      </c>
      <c r="C359" s="104">
        <v>408</v>
      </c>
      <c r="D359" s="105" t="s">
        <v>52</v>
      </c>
      <c r="E359" s="106">
        <v>0</v>
      </c>
      <c r="F359" s="137">
        <v>0</v>
      </c>
      <c r="G359" s="137">
        <v>0</v>
      </c>
    </row>
    <row r="360" spans="1:10" ht="63.75" hidden="1" x14ac:dyDescent="0.2">
      <c r="A360" s="91">
        <v>0</v>
      </c>
      <c r="B360" s="52" t="s">
        <v>97</v>
      </c>
      <c r="C360" s="104">
        <v>408</v>
      </c>
      <c r="D360" s="105" t="s">
        <v>52</v>
      </c>
      <c r="E360" s="106">
        <v>0</v>
      </c>
      <c r="F360" s="137">
        <v>0</v>
      </c>
      <c r="G360" s="137">
        <v>0</v>
      </c>
    </row>
    <row r="361" spans="1:10" ht="63.75" hidden="1" x14ac:dyDescent="0.2">
      <c r="A361" s="91">
        <v>0</v>
      </c>
      <c r="B361" s="52" t="s">
        <v>97</v>
      </c>
      <c r="C361" s="104">
        <v>408</v>
      </c>
      <c r="D361" s="105" t="s">
        <v>52</v>
      </c>
      <c r="E361" s="106">
        <v>0</v>
      </c>
      <c r="F361" s="137">
        <v>0</v>
      </c>
      <c r="G361" s="137">
        <v>0</v>
      </c>
    </row>
    <row r="362" spans="1:10" x14ac:dyDescent="0.2">
      <c r="A362" s="91">
        <v>0</v>
      </c>
      <c r="B362" s="52" t="s">
        <v>73</v>
      </c>
      <c r="C362" s="104">
        <v>408</v>
      </c>
      <c r="D362" s="105" t="s">
        <v>51</v>
      </c>
      <c r="E362" s="106">
        <v>800</v>
      </c>
      <c r="F362" s="137">
        <f>F363</f>
        <v>4280.1779999999999</v>
      </c>
      <c r="G362" s="137">
        <v>0</v>
      </c>
    </row>
    <row r="363" spans="1:10" ht="51" x14ac:dyDescent="0.2">
      <c r="A363" s="91">
        <v>0</v>
      </c>
      <c r="B363" s="52" t="s">
        <v>138</v>
      </c>
      <c r="C363" s="104">
        <v>408</v>
      </c>
      <c r="D363" s="105" t="s">
        <v>51</v>
      </c>
      <c r="E363" s="106">
        <v>810</v>
      </c>
      <c r="F363" s="137">
        <v>4280.1779999999999</v>
      </c>
      <c r="G363" s="137">
        <v>0</v>
      </c>
    </row>
    <row r="364" spans="1:10" ht="25.5" x14ac:dyDescent="0.2">
      <c r="A364" s="91"/>
      <c r="B364" s="101" t="s">
        <v>103</v>
      </c>
      <c r="C364" s="102">
        <v>412</v>
      </c>
      <c r="D364" s="103">
        <v>0</v>
      </c>
      <c r="E364" s="143">
        <v>0</v>
      </c>
      <c r="F364" s="40">
        <f>F365+F368</f>
        <v>45</v>
      </c>
      <c r="G364" s="40">
        <f>G365+G368</f>
        <v>0</v>
      </c>
    </row>
    <row r="365" spans="1:10" ht="56.25" customHeight="1" x14ac:dyDescent="0.2">
      <c r="A365" s="91"/>
      <c r="B365" s="52" t="s">
        <v>266</v>
      </c>
      <c r="C365" s="104">
        <v>412</v>
      </c>
      <c r="D365" s="105">
        <v>1700000000</v>
      </c>
      <c r="E365" s="106"/>
      <c r="F365" s="137">
        <f>F366</f>
        <v>45</v>
      </c>
      <c r="G365" s="137"/>
    </row>
    <row r="366" spans="1:10" x14ac:dyDescent="0.2">
      <c r="A366" s="91"/>
      <c r="B366" s="52" t="s">
        <v>73</v>
      </c>
      <c r="C366" s="104">
        <v>412</v>
      </c>
      <c r="D366" s="105">
        <v>1700000000</v>
      </c>
      <c r="E366" s="106">
        <v>800</v>
      </c>
      <c r="F366" s="137">
        <f>F367</f>
        <v>45</v>
      </c>
      <c r="G366" s="137"/>
    </row>
    <row r="367" spans="1:10" ht="51" x14ac:dyDescent="0.2">
      <c r="A367" s="91"/>
      <c r="B367" s="52" t="s">
        <v>138</v>
      </c>
      <c r="C367" s="104">
        <v>412</v>
      </c>
      <c r="D367" s="105">
        <v>1700000000</v>
      </c>
      <c r="E367" s="106">
        <v>810</v>
      </c>
      <c r="F367" s="137">
        <v>45</v>
      </c>
      <c r="G367" s="137"/>
      <c r="I367" s="127"/>
      <c r="J367" s="128"/>
    </row>
    <row r="368" spans="1:10" ht="63.75" hidden="1" x14ac:dyDescent="0.2">
      <c r="A368" s="91"/>
      <c r="B368" s="52" t="s">
        <v>208</v>
      </c>
      <c r="C368" s="104">
        <v>412</v>
      </c>
      <c r="D368" s="105">
        <v>1800000000</v>
      </c>
      <c r="E368" s="106"/>
      <c r="F368" s="137">
        <f>F369</f>
        <v>0</v>
      </c>
      <c r="G368" s="137">
        <f>G369</f>
        <v>0</v>
      </c>
    </row>
    <row r="369" spans="1:7" ht="25.5" hidden="1" x14ac:dyDescent="0.2">
      <c r="A369" s="91"/>
      <c r="B369" s="52" t="s">
        <v>71</v>
      </c>
      <c r="C369" s="104">
        <v>412</v>
      </c>
      <c r="D369" s="105">
        <v>1800000000</v>
      </c>
      <c r="E369" s="106">
        <v>200</v>
      </c>
      <c r="F369" s="137">
        <f>F370</f>
        <v>0</v>
      </c>
      <c r="G369" s="137">
        <f>G370</f>
        <v>0</v>
      </c>
    </row>
    <row r="370" spans="1:7" ht="38.25" hidden="1" x14ac:dyDescent="0.2">
      <c r="A370" s="91"/>
      <c r="B370" s="52" t="s">
        <v>72</v>
      </c>
      <c r="C370" s="104">
        <v>412</v>
      </c>
      <c r="D370" s="105">
        <v>1800000000</v>
      </c>
      <c r="E370" s="106">
        <v>240</v>
      </c>
      <c r="F370" s="137"/>
      <c r="G370" s="137"/>
    </row>
    <row r="371" spans="1:7" hidden="1" x14ac:dyDescent="0.2">
      <c r="A371" s="91"/>
      <c r="B371" s="101" t="s">
        <v>188</v>
      </c>
      <c r="C371" s="102">
        <v>502</v>
      </c>
      <c r="D371" s="103"/>
      <c r="E371" s="143"/>
      <c r="F371" s="40">
        <f t="shared" ref="F371:G373" si="11">F372</f>
        <v>0</v>
      </c>
      <c r="G371" s="40">
        <f t="shared" si="11"/>
        <v>0</v>
      </c>
    </row>
    <row r="372" spans="1:7" ht="51" hidden="1" x14ac:dyDescent="0.2">
      <c r="A372" s="91"/>
      <c r="B372" s="52" t="s">
        <v>252</v>
      </c>
      <c r="C372" s="104">
        <v>502</v>
      </c>
      <c r="D372" s="105">
        <v>4400000000</v>
      </c>
      <c r="E372" s="106"/>
      <c r="F372" s="137">
        <f>F373+F375</f>
        <v>0</v>
      </c>
      <c r="G372" s="137">
        <f>G373+G375</f>
        <v>0</v>
      </c>
    </row>
    <row r="373" spans="1:7" ht="38.25" hidden="1" x14ac:dyDescent="0.2">
      <c r="A373" s="91"/>
      <c r="B373" s="52" t="s">
        <v>172</v>
      </c>
      <c r="C373" s="104">
        <v>502</v>
      </c>
      <c r="D373" s="105">
        <v>4400000000</v>
      </c>
      <c r="E373" s="106">
        <v>400</v>
      </c>
      <c r="F373" s="137">
        <f t="shared" si="11"/>
        <v>0</v>
      </c>
      <c r="G373" s="137">
        <f t="shared" si="11"/>
        <v>0</v>
      </c>
    </row>
    <row r="374" spans="1:7" hidden="1" x14ac:dyDescent="0.2">
      <c r="A374" s="91"/>
      <c r="B374" s="52" t="s">
        <v>173</v>
      </c>
      <c r="C374" s="104">
        <v>502</v>
      </c>
      <c r="D374" s="105">
        <v>4400000000</v>
      </c>
      <c r="E374" s="106">
        <v>410</v>
      </c>
      <c r="F374" s="137"/>
      <c r="G374" s="137"/>
    </row>
    <row r="375" spans="1:7" hidden="1" x14ac:dyDescent="0.2">
      <c r="A375" s="91"/>
      <c r="B375" s="52" t="s">
        <v>73</v>
      </c>
      <c r="C375" s="104">
        <v>502</v>
      </c>
      <c r="D375" s="105">
        <v>4400000000</v>
      </c>
      <c r="E375" s="106">
        <v>800</v>
      </c>
      <c r="F375" s="137">
        <f>F376</f>
        <v>0</v>
      </c>
      <c r="G375" s="137">
        <f>G376</f>
        <v>0</v>
      </c>
    </row>
    <row r="376" spans="1:7" ht="51" hidden="1" x14ac:dyDescent="0.2">
      <c r="A376" s="91"/>
      <c r="B376" s="52" t="s">
        <v>138</v>
      </c>
      <c r="C376" s="104">
        <v>502</v>
      </c>
      <c r="D376" s="105">
        <v>4400000000</v>
      </c>
      <c r="E376" s="106">
        <v>810</v>
      </c>
      <c r="F376" s="137"/>
      <c r="G376" s="137"/>
    </row>
    <row r="377" spans="1:7" x14ac:dyDescent="0.2">
      <c r="A377" s="91">
        <v>0</v>
      </c>
      <c r="B377" s="101" t="s">
        <v>142</v>
      </c>
      <c r="C377" s="102">
        <v>701</v>
      </c>
      <c r="D377" s="103">
        <v>0</v>
      </c>
      <c r="E377" s="143">
        <v>0</v>
      </c>
      <c r="F377" s="40">
        <f>F378+F393+F396</f>
        <v>12610.42</v>
      </c>
      <c r="G377" s="40">
        <f>G378+G393+G396</f>
        <v>0</v>
      </c>
    </row>
    <row r="378" spans="1:7" ht="76.5" x14ac:dyDescent="0.2">
      <c r="A378" s="91">
        <v>0</v>
      </c>
      <c r="B378" s="52" t="s">
        <v>259</v>
      </c>
      <c r="C378" s="104">
        <v>701</v>
      </c>
      <c r="D378" s="105" t="s">
        <v>53</v>
      </c>
      <c r="E378" s="106">
        <v>0</v>
      </c>
      <c r="F378" s="137">
        <f>F384</f>
        <v>12519.546</v>
      </c>
      <c r="G378" s="137">
        <f>G384</f>
        <v>0</v>
      </c>
    </row>
    <row r="379" spans="1:7" ht="76.5" hidden="1" x14ac:dyDescent="0.2">
      <c r="A379" s="91">
        <v>0</v>
      </c>
      <c r="B379" s="52" t="s">
        <v>143</v>
      </c>
      <c r="C379" s="104">
        <v>701</v>
      </c>
      <c r="D379" s="105" t="s">
        <v>53</v>
      </c>
      <c r="E379" s="106">
        <v>0</v>
      </c>
      <c r="F379" s="137">
        <v>0</v>
      </c>
      <c r="G379" s="137">
        <v>0</v>
      </c>
    </row>
    <row r="380" spans="1:7" ht="63.75" hidden="1" x14ac:dyDescent="0.2">
      <c r="A380" s="91">
        <v>0</v>
      </c>
      <c r="B380" s="52" t="s">
        <v>97</v>
      </c>
      <c r="C380" s="104">
        <v>701</v>
      </c>
      <c r="D380" s="105" t="s">
        <v>54</v>
      </c>
      <c r="E380" s="106">
        <v>0</v>
      </c>
      <c r="F380" s="137">
        <v>0</v>
      </c>
      <c r="G380" s="137">
        <v>0</v>
      </c>
    </row>
    <row r="381" spans="1:7" ht="63.75" hidden="1" x14ac:dyDescent="0.2">
      <c r="A381" s="91">
        <v>0</v>
      </c>
      <c r="B381" s="52" t="s">
        <v>97</v>
      </c>
      <c r="C381" s="104">
        <v>701</v>
      </c>
      <c r="D381" s="105" t="s">
        <v>54</v>
      </c>
      <c r="E381" s="106">
        <v>0</v>
      </c>
      <c r="F381" s="137">
        <v>0</v>
      </c>
      <c r="G381" s="137">
        <v>0</v>
      </c>
    </row>
    <row r="382" spans="1:7" ht="63.75" hidden="1" x14ac:dyDescent="0.2">
      <c r="A382" s="91">
        <v>0</v>
      </c>
      <c r="B382" s="52" t="s">
        <v>97</v>
      </c>
      <c r="C382" s="104">
        <v>701</v>
      </c>
      <c r="D382" s="105" t="s">
        <v>54</v>
      </c>
      <c r="E382" s="106">
        <v>0</v>
      </c>
      <c r="F382" s="137">
        <v>0</v>
      </c>
      <c r="G382" s="137">
        <v>0</v>
      </c>
    </row>
    <row r="383" spans="1:7" ht="63.75" hidden="1" x14ac:dyDescent="0.2">
      <c r="A383" s="91">
        <v>0</v>
      </c>
      <c r="B383" s="52" t="s">
        <v>97</v>
      </c>
      <c r="C383" s="104">
        <v>701</v>
      </c>
      <c r="D383" s="105" t="s">
        <v>54</v>
      </c>
      <c r="E383" s="106">
        <v>0</v>
      </c>
      <c r="F383" s="137">
        <v>0</v>
      </c>
      <c r="G383" s="137">
        <v>0</v>
      </c>
    </row>
    <row r="384" spans="1:7" ht="37.5" customHeight="1" x14ac:dyDescent="0.2">
      <c r="A384" s="91">
        <v>0</v>
      </c>
      <c r="B384" s="52" t="s">
        <v>98</v>
      </c>
      <c r="C384" s="104">
        <v>701</v>
      </c>
      <c r="D384" s="105" t="s">
        <v>53</v>
      </c>
      <c r="E384" s="106">
        <v>600</v>
      </c>
      <c r="F384" s="137">
        <f>F385</f>
        <v>12519.546</v>
      </c>
      <c r="G384" s="137">
        <v>0</v>
      </c>
    </row>
    <row r="385" spans="1:7" ht="15.75" customHeight="1" x14ac:dyDescent="0.2">
      <c r="A385" s="91">
        <v>0</v>
      </c>
      <c r="B385" s="52" t="s">
        <v>99</v>
      </c>
      <c r="C385" s="104">
        <v>701</v>
      </c>
      <c r="D385" s="105" t="s">
        <v>53</v>
      </c>
      <c r="E385" s="106">
        <v>620</v>
      </c>
      <c r="F385" s="137">
        <v>12519.546</v>
      </c>
      <c r="G385" s="137">
        <v>0</v>
      </c>
    </row>
    <row r="386" spans="1:7" ht="76.5" hidden="1" x14ac:dyDescent="0.2">
      <c r="A386" s="91">
        <v>0</v>
      </c>
      <c r="B386" s="52" t="s">
        <v>174</v>
      </c>
      <c r="C386" s="104">
        <v>701</v>
      </c>
      <c r="D386" s="105" t="s">
        <v>176</v>
      </c>
      <c r="E386" s="106">
        <v>0</v>
      </c>
      <c r="F386" s="137">
        <f>F387</f>
        <v>0</v>
      </c>
      <c r="G386" s="137">
        <f>G387</f>
        <v>0</v>
      </c>
    </row>
    <row r="387" spans="1:7" ht="78" hidden="1" customHeight="1" x14ac:dyDescent="0.2">
      <c r="A387" s="91">
        <v>0</v>
      </c>
      <c r="B387" s="52" t="s">
        <v>110</v>
      </c>
      <c r="C387" s="104">
        <v>701</v>
      </c>
      <c r="D387" s="105" t="s">
        <v>177</v>
      </c>
      <c r="E387" s="106">
        <v>0</v>
      </c>
      <c r="F387" s="137">
        <f>F390</f>
        <v>0</v>
      </c>
      <c r="G387" s="137">
        <f>G390</f>
        <v>0</v>
      </c>
    </row>
    <row r="388" spans="1:7" ht="76.5" hidden="1" x14ac:dyDescent="0.2">
      <c r="A388" s="91">
        <v>0</v>
      </c>
      <c r="B388" s="52" t="s">
        <v>110</v>
      </c>
      <c r="C388" s="104">
        <v>701</v>
      </c>
      <c r="D388" s="105" t="s">
        <v>55</v>
      </c>
      <c r="E388" s="106">
        <v>0</v>
      </c>
      <c r="F388" s="137">
        <v>0</v>
      </c>
      <c r="G388" s="137">
        <v>0</v>
      </c>
    </row>
    <row r="389" spans="1:7" ht="76.5" hidden="1" x14ac:dyDescent="0.2">
      <c r="A389" s="91">
        <v>0</v>
      </c>
      <c r="B389" s="52" t="s">
        <v>110</v>
      </c>
      <c r="C389" s="104">
        <v>701</v>
      </c>
      <c r="D389" s="105" t="s">
        <v>55</v>
      </c>
      <c r="E389" s="106">
        <v>0</v>
      </c>
      <c r="F389" s="137">
        <v>0</v>
      </c>
      <c r="G389" s="137">
        <v>0</v>
      </c>
    </row>
    <row r="390" spans="1:7" ht="54" hidden="1" customHeight="1" x14ac:dyDescent="0.2">
      <c r="A390" s="91">
        <v>0</v>
      </c>
      <c r="B390" s="52" t="s">
        <v>144</v>
      </c>
      <c r="C390" s="104">
        <v>701</v>
      </c>
      <c r="D390" s="105" t="s">
        <v>178</v>
      </c>
      <c r="E390" s="106">
        <v>0</v>
      </c>
      <c r="F390" s="137">
        <f>F391</f>
        <v>0</v>
      </c>
      <c r="G390" s="137">
        <f>G391</f>
        <v>0</v>
      </c>
    </row>
    <row r="391" spans="1:7" ht="28.15" hidden="1" customHeight="1" x14ac:dyDescent="0.2">
      <c r="A391" s="91">
        <v>0</v>
      </c>
      <c r="B391" s="52" t="s">
        <v>98</v>
      </c>
      <c r="C391" s="104">
        <v>701</v>
      </c>
      <c r="D391" s="105" t="s">
        <v>178</v>
      </c>
      <c r="E391" s="106">
        <v>600</v>
      </c>
      <c r="F391" s="137">
        <f>F392</f>
        <v>0</v>
      </c>
      <c r="G391" s="137">
        <f>G392</f>
        <v>0</v>
      </c>
    </row>
    <row r="392" spans="1:7" ht="0.75" hidden="1" customHeight="1" x14ac:dyDescent="0.2">
      <c r="A392" s="91">
        <v>0</v>
      </c>
      <c r="B392" s="52" t="s">
        <v>99</v>
      </c>
      <c r="C392" s="104">
        <v>701</v>
      </c>
      <c r="D392" s="105" t="s">
        <v>178</v>
      </c>
      <c r="E392" s="106">
        <v>620</v>
      </c>
      <c r="F392" s="137"/>
      <c r="G392" s="137"/>
    </row>
    <row r="393" spans="1:7" ht="51.75" customHeight="1" x14ac:dyDescent="0.2">
      <c r="A393" s="91"/>
      <c r="B393" s="52" t="s">
        <v>272</v>
      </c>
      <c r="C393" s="104">
        <v>701</v>
      </c>
      <c r="D393" s="105">
        <v>4100000000</v>
      </c>
      <c r="E393" s="106"/>
      <c r="F393" s="137">
        <f>F394</f>
        <v>90.873999999999995</v>
      </c>
      <c r="G393" s="137"/>
    </row>
    <row r="394" spans="1:7" ht="38.25" x14ac:dyDescent="0.2">
      <c r="A394" s="91"/>
      <c r="B394" s="52" t="s">
        <v>98</v>
      </c>
      <c r="C394" s="104">
        <v>701</v>
      </c>
      <c r="D394" s="105">
        <v>4100000000</v>
      </c>
      <c r="E394" s="106">
        <v>600</v>
      </c>
      <c r="F394" s="137">
        <f>F395</f>
        <v>90.873999999999995</v>
      </c>
      <c r="G394" s="137"/>
    </row>
    <row r="395" spans="1:7" ht="18.399999999999999" customHeight="1" x14ac:dyDescent="0.2">
      <c r="A395" s="91"/>
      <c r="B395" s="52" t="s">
        <v>99</v>
      </c>
      <c r="C395" s="104">
        <v>701</v>
      </c>
      <c r="D395" s="105">
        <v>4100000000</v>
      </c>
      <c r="E395" s="106">
        <v>620</v>
      </c>
      <c r="F395" s="137">
        <v>90.873999999999995</v>
      </c>
      <c r="G395" s="137"/>
    </row>
    <row r="396" spans="1:7" ht="51" hidden="1" x14ac:dyDescent="0.2">
      <c r="A396" s="91"/>
      <c r="B396" s="52" t="s">
        <v>252</v>
      </c>
      <c r="C396" s="104">
        <v>701</v>
      </c>
      <c r="D396" s="105">
        <v>4400000000</v>
      </c>
      <c r="E396" s="106"/>
      <c r="F396" s="137">
        <f>F397</f>
        <v>0</v>
      </c>
      <c r="G396" s="137">
        <f>G397</f>
        <v>0</v>
      </c>
    </row>
    <row r="397" spans="1:7" ht="38.25" hidden="1" x14ac:dyDescent="0.2">
      <c r="A397" s="91"/>
      <c r="B397" s="52" t="s">
        <v>172</v>
      </c>
      <c r="C397" s="104">
        <v>701</v>
      </c>
      <c r="D397" s="105">
        <v>4400000000</v>
      </c>
      <c r="E397" s="106">
        <v>400</v>
      </c>
      <c r="F397" s="137">
        <f>F398</f>
        <v>0</v>
      </c>
      <c r="G397" s="137">
        <f>G398</f>
        <v>0</v>
      </c>
    </row>
    <row r="398" spans="1:7" ht="18.399999999999999" hidden="1" customHeight="1" x14ac:dyDescent="0.2">
      <c r="A398" s="91"/>
      <c r="B398" s="52" t="s">
        <v>173</v>
      </c>
      <c r="C398" s="104">
        <v>701</v>
      </c>
      <c r="D398" s="105">
        <v>4400000000</v>
      </c>
      <c r="E398" s="106">
        <v>410</v>
      </c>
      <c r="F398" s="137"/>
      <c r="G398" s="137"/>
    </row>
    <row r="399" spans="1:7" x14ac:dyDescent="0.2">
      <c r="A399" s="91">
        <v>0</v>
      </c>
      <c r="B399" s="101" t="s">
        <v>77</v>
      </c>
      <c r="C399" s="102">
        <v>702</v>
      </c>
      <c r="D399" s="103">
        <v>0</v>
      </c>
      <c r="E399" s="143">
        <v>0</v>
      </c>
      <c r="F399" s="40">
        <f>F400+F438</f>
        <v>39668.271000000001</v>
      </c>
      <c r="G399" s="40">
        <f>G400+G438</f>
        <v>0</v>
      </c>
    </row>
    <row r="400" spans="1:7" ht="76.5" x14ac:dyDescent="0.2">
      <c r="A400" s="91">
        <v>0</v>
      </c>
      <c r="B400" s="52" t="s">
        <v>259</v>
      </c>
      <c r="C400" s="104">
        <v>702</v>
      </c>
      <c r="D400" s="105" t="s">
        <v>53</v>
      </c>
      <c r="E400" s="106">
        <v>0</v>
      </c>
      <c r="F400" s="137">
        <f>F406</f>
        <v>39486.523000000001</v>
      </c>
      <c r="G400" s="137">
        <f>G406</f>
        <v>0</v>
      </c>
    </row>
    <row r="401" spans="1:10" ht="76.5" hidden="1" x14ac:dyDescent="0.2">
      <c r="A401" s="91">
        <v>0</v>
      </c>
      <c r="B401" s="52" t="s">
        <v>143</v>
      </c>
      <c r="C401" s="104">
        <v>702</v>
      </c>
      <c r="D401" s="105" t="s">
        <v>53</v>
      </c>
      <c r="E401" s="106">
        <v>0</v>
      </c>
      <c r="F401" s="137">
        <v>0</v>
      </c>
      <c r="G401" s="137">
        <v>0</v>
      </c>
    </row>
    <row r="402" spans="1:10" ht="63.75" hidden="1" x14ac:dyDescent="0.2">
      <c r="A402" s="91">
        <v>0</v>
      </c>
      <c r="B402" s="52" t="s">
        <v>97</v>
      </c>
      <c r="C402" s="104">
        <v>702</v>
      </c>
      <c r="D402" s="105" t="s">
        <v>56</v>
      </c>
      <c r="E402" s="106">
        <v>0</v>
      </c>
      <c r="F402" s="137">
        <v>0</v>
      </c>
      <c r="G402" s="137">
        <v>0</v>
      </c>
    </row>
    <row r="403" spans="1:10" ht="63.75" hidden="1" x14ac:dyDescent="0.2">
      <c r="A403" s="91">
        <v>0</v>
      </c>
      <c r="B403" s="52" t="s">
        <v>97</v>
      </c>
      <c r="C403" s="104">
        <v>702</v>
      </c>
      <c r="D403" s="105" t="s">
        <v>56</v>
      </c>
      <c r="E403" s="106">
        <v>0</v>
      </c>
      <c r="F403" s="137">
        <v>0</v>
      </c>
      <c r="G403" s="137">
        <v>0</v>
      </c>
    </row>
    <row r="404" spans="1:10" ht="63.75" hidden="1" x14ac:dyDescent="0.2">
      <c r="A404" s="91">
        <v>0</v>
      </c>
      <c r="B404" s="52" t="s">
        <v>97</v>
      </c>
      <c r="C404" s="104">
        <v>702</v>
      </c>
      <c r="D404" s="105" t="s">
        <v>56</v>
      </c>
      <c r="E404" s="106">
        <v>0</v>
      </c>
      <c r="F404" s="137">
        <v>0</v>
      </c>
      <c r="G404" s="137">
        <v>0</v>
      </c>
    </row>
    <row r="405" spans="1:10" ht="63.75" hidden="1" x14ac:dyDescent="0.2">
      <c r="A405" s="91">
        <v>0</v>
      </c>
      <c r="B405" s="52" t="s">
        <v>97</v>
      </c>
      <c r="C405" s="104">
        <v>702</v>
      </c>
      <c r="D405" s="105" t="s">
        <v>56</v>
      </c>
      <c r="E405" s="106">
        <v>0</v>
      </c>
      <c r="F405" s="137">
        <v>0</v>
      </c>
      <c r="G405" s="137">
        <v>0</v>
      </c>
    </row>
    <row r="406" spans="1:10" ht="38.25" x14ac:dyDescent="0.2">
      <c r="A406" s="91">
        <v>0</v>
      </c>
      <c r="B406" s="52" t="s">
        <v>98</v>
      </c>
      <c r="C406" s="104">
        <v>702</v>
      </c>
      <c r="D406" s="105" t="s">
        <v>53</v>
      </c>
      <c r="E406" s="106">
        <v>600</v>
      </c>
      <c r="F406" s="137">
        <f>F407</f>
        <v>39486.523000000001</v>
      </c>
      <c r="G406" s="137">
        <f>G407</f>
        <v>0</v>
      </c>
    </row>
    <row r="407" spans="1:10" s="16" customFormat="1" x14ac:dyDescent="0.2">
      <c r="A407" s="91">
        <v>0</v>
      </c>
      <c r="B407" s="52" t="s">
        <v>99</v>
      </c>
      <c r="C407" s="104">
        <v>702</v>
      </c>
      <c r="D407" s="105" t="s">
        <v>53</v>
      </c>
      <c r="E407" s="106">
        <v>620</v>
      </c>
      <c r="F407" s="137">
        <v>39486.523000000001</v>
      </c>
      <c r="G407" s="137"/>
      <c r="H407" s="129"/>
      <c r="I407" s="15"/>
      <c r="J407"/>
    </row>
    <row r="408" spans="1:10" ht="76.5" hidden="1" x14ac:dyDescent="0.2">
      <c r="A408" s="91">
        <v>0</v>
      </c>
      <c r="B408" s="52" t="s">
        <v>174</v>
      </c>
      <c r="C408" s="104">
        <v>702</v>
      </c>
      <c r="D408" s="105" t="s">
        <v>179</v>
      </c>
      <c r="E408" s="106">
        <v>0</v>
      </c>
      <c r="F408" s="137">
        <f>F409+F412</f>
        <v>0</v>
      </c>
      <c r="G408" s="137">
        <f>G409+G412</f>
        <v>0</v>
      </c>
      <c r="I408" s="16"/>
      <c r="J408" s="16"/>
    </row>
    <row r="409" spans="1:10" s="10" customFormat="1" ht="69.75" hidden="1" customHeight="1" x14ac:dyDescent="0.2">
      <c r="A409" s="91"/>
      <c r="B409" s="52" t="s">
        <v>197</v>
      </c>
      <c r="C409" s="104">
        <v>702</v>
      </c>
      <c r="D409" s="105" t="s">
        <v>196</v>
      </c>
      <c r="E409" s="106"/>
      <c r="F409" s="137">
        <f>F410</f>
        <v>0</v>
      </c>
      <c r="G409" s="137"/>
      <c r="H409" s="129"/>
      <c r="I409"/>
      <c r="J409"/>
    </row>
    <row r="410" spans="1:10" s="10" customFormat="1" ht="27" hidden="1" customHeight="1" x14ac:dyDescent="0.2">
      <c r="A410" s="91"/>
      <c r="B410" s="52" t="s">
        <v>98</v>
      </c>
      <c r="C410" s="104">
        <v>702</v>
      </c>
      <c r="D410" s="105" t="s">
        <v>196</v>
      </c>
      <c r="E410" s="106">
        <v>600</v>
      </c>
      <c r="F410" s="137">
        <f>F411</f>
        <v>0</v>
      </c>
      <c r="G410" s="137"/>
      <c r="H410" s="129"/>
    </row>
    <row r="411" spans="1:10" s="10" customFormat="1" hidden="1" x14ac:dyDescent="0.2">
      <c r="A411" s="91"/>
      <c r="B411" s="52" t="s">
        <v>99</v>
      </c>
      <c r="C411" s="104">
        <v>702</v>
      </c>
      <c r="D411" s="105" t="s">
        <v>196</v>
      </c>
      <c r="E411" s="106">
        <v>620</v>
      </c>
      <c r="F411" s="137"/>
      <c r="G411" s="137"/>
      <c r="H411" s="129"/>
    </row>
    <row r="412" spans="1:10" ht="66.400000000000006" hidden="1" customHeight="1" x14ac:dyDescent="0.2">
      <c r="A412" s="91">
        <v>0</v>
      </c>
      <c r="B412" s="52" t="s">
        <v>110</v>
      </c>
      <c r="C412" s="104">
        <v>702</v>
      </c>
      <c r="D412" s="105" t="s">
        <v>180</v>
      </c>
      <c r="E412" s="106">
        <v>0</v>
      </c>
      <c r="F412" s="137">
        <f>F415</f>
        <v>0</v>
      </c>
      <c r="G412" s="137">
        <f>G415</f>
        <v>0</v>
      </c>
      <c r="I412" s="10"/>
      <c r="J412" s="10"/>
    </row>
    <row r="413" spans="1:10" ht="76.5" hidden="1" x14ac:dyDescent="0.2">
      <c r="A413" s="91">
        <v>0</v>
      </c>
      <c r="B413" s="52" t="s">
        <v>110</v>
      </c>
      <c r="C413" s="104">
        <v>702</v>
      </c>
      <c r="D413" s="105" t="s">
        <v>57</v>
      </c>
      <c r="E413" s="106">
        <v>0</v>
      </c>
      <c r="F413" s="137">
        <v>0</v>
      </c>
      <c r="G413" s="137">
        <v>0</v>
      </c>
    </row>
    <row r="414" spans="1:10" ht="76.5" hidden="1" x14ac:dyDescent="0.2">
      <c r="A414" s="91">
        <v>0</v>
      </c>
      <c r="B414" s="52" t="s">
        <v>110</v>
      </c>
      <c r="C414" s="104">
        <v>702</v>
      </c>
      <c r="D414" s="105" t="s">
        <v>57</v>
      </c>
      <c r="E414" s="106">
        <v>0</v>
      </c>
      <c r="F414" s="137">
        <v>0</v>
      </c>
      <c r="G414" s="137">
        <v>0</v>
      </c>
    </row>
    <row r="415" spans="1:10" ht="51" hidden="1" customHeight="1" x14ac:dyDescent="0.2">
      <c r="A415" s="91">
        <v>0</v>
      </c>
      <c r="B415" s="52" t="s">
        <v>144</v>
      </c>
      <c r="C415" s="104">
        <v>702</v>
      </c>
      <c r="D415" s="105" t="s">
        <v>181</v>
      </c>
      <c r="E415" s="106">
        <v>0</v>
      </c>
      <c r="F415" s="137">
        <f>F416</f>
        <v>0</v>
      </c>
      <c r="G415" s="137">
        <f>G416</f>
        <v>0</v>
      </c>
    </row>
    <row r="416" spans="1:10" ht="28.15" hidden="1" customHeight="1" x14ac:dyDescent="0.2">
      <c r="A416" s="91">
        <v>0</v>
      </c>
      <c r="B416" s="52" t="s">
        <v>98</v>
      </c>
      <c r="C416" s="104">
        <v>702</v>
      </c>
      <c r="D416" s="105" t="s">
        <v>181</v>
      </c>
      <c r="E416" s="106">
        <v>600</v>
      </c>
      <c r="F416" s="137">
        <f>F417</f>
        <v>0</v>
      </c>
      <c r="G416" s="137">
        <f>G417</f>
        <v>0</v>
      </c>
    </row>
    <row r="417" spans="1:10" s="16" customFormat="1" hidden="1" x14ac:dyDescent="0.2">
      <c r="A417" s="91">
        <v>0</v>
      </c>
      <c r="B417" s="52" t="s">
        <v>99</v>
      </c>
      <c r="C417" s="104">
        <v>702</v>
      </c>
      <c r="D417" s="105" t="s">
        <v>181</v>
      </c>
      <c r="E417" s="106">
        <v>620</v>
      </c>
      <c r="F417" s="137"/>
      <c r="G417" s="137"/>
      <c r="H417" s="129"/>
      <c r="I417"/>
      <c r="J417"/>
    </row>
    <row r="418" spans="1:10" s="10" customFormat="1" ht="51" hidden="1" x14ac:dyDescent="0.2">
      <c r="A418" s="91"/>
      <c r="B418" s="52" t="s">
        <v>199</v>
      </c>
      <c r="C418" s="104">
        <v>702</v>
      </c>
      <c r="D418" s="105" t="s">
        <v>198</v>
      </c>
      <c r="E418" s="106"/>
      <c r="F418" s="137">
        <f>F419</f>
        <v>0</v>
      </c>
      <c r="G418" s="137">
        <f>G419</f>
        <v>0</v>
      </c>
      <c r="H418" s="129"/>
      <c r="I418" s="16"/>
      <c r="J418" s="16"/>
    </row>
    <row r="419" spans="1:10" s="10" customFormat="1" ht="30" hidden="1" customHeight="1" x14ac:dyDescent="0.2">
      <c r="A419" s="91"/>
      <c r="B419" s="52" t="s">
        <v>98</v>
      </c>
      <c r="C419" s="104">
        <v>702</v>
      </c>
      <c r="D419" s="105" t="s">
        <v>198</v>
      </c>
      <c r="E419" s="106">
        <v>600</v>
      </c>
      <c r="F419" s="137">
        <f>F420</f>
        <v>0</v>
      </c>
      <c r="G419" s="137">
        <f>G420</f>
        <v>0</v>
      </c>
      <c r="H419" s="129"/>
    </row>
    <row r="420" spans="1:10" s="10" customFormat="1" hidden="1" x14ac:dyDescent="0.2">
      <c r="A420" s="91"/>
      <c r="B420" s="52" t="s">
        <v>99</v>
      </c>
      <c r="C420" s="104">
        <v>702</v>
      </c>
      <c r="D420" s="105" t="s">
        <v>198</v>
      </c>
      <c r="E420" s="106">
        <v>620</v>
      </c>
      <c r="F420" s="137"/>
      <c r="G420" s="137"/>
      <c r="H420" s="129"/>
    </row>
    <row r="421" spans="1:10" ht="76.5" hidden="1" x14ac:dyDescent="0.2">
      <c r="A421" s="91">
        <v>0</v>
      </c>
      <c r="B421" s="52" t="s">
        <v>174</v>
      </c>
      <c r="C421" s="104">
        <v>702</v>
      </c>
      <c r="D421" s="105" t="s">
        <v>182</v>
      </c>
      <c r="E421" s="106">
        <v>0</v>
      </c>
      <c r="F421" s="137">
        <f>F422</f>
        <v>0</v>
      </c>
      <c r="G421" s="137">
        <f>G422</f>
        <v>0</v>
      </c>
      <c r="I421" s="10"/>
      <c r="J421" s="10"/>
    </row>
    <row r="422" spans="1:10" ht="66.75" hidden="1" customHeight="1" x14ac:dyDescent="0.2">
      <c r="A422" s="91">
        <v>0</v>
      </c>
      <c r="B422" s="52" t="s">
        <v>110</v>
      </c>
      <c r="C422" s="104">
        <v>702</v>
      </c>
      <c r="D422" s="105">
        <v>600372000</v>
      </c>
      <c r="E422" s="106">
        <v>0</v>
      </c>
      <c r="F422" s="137">
        <f>F425</f>
        <v>0</v>
      </c>
      <c r="G422" s="137">
        <f>G425</f>
        <v>0</v>
      </c>
    </row>
    <row r="423" spans="1:10" ht="76.5" hidden="1" x14ac:dyDescent="0.2">
      <c r="A423" s="91">
        <v>0</v>
      </c>
      <c r="B423" s="52" t="s">
        <v>110</v>
      </c>
      <c r="C423" s="104">
        <v>702</v>
      </c>
      <c r="D423" s="105" t="s">
        <v>58</v>
      </c>
      <c r="E423" s="106">
        <v>0</v>
      </c>
      <c r="F423" s="137">
        <v>0</v>
      </c>
      <c r="G423" s="137">
        <v>0</v>
      </c>
    </row>
    <row r="424" spans="1:10" ht="76.5" hidden="1" x14ac:dyDescent="0.2">
      <c r="A424" s="91">
        <v>0</v>
      </c>
      <c r="B424" s="52" t="s">
        <v>110</v>
      </c>
      <c r="C424" s="104">
        <v>702</v>
      </c>
      <c r="D424" s="105" t="s">
        <v>58</v>
      </c>
      <c r="E424" s="106">
        <v>0</v>
      </c>
      <c r="F424" s="137">
        <v>0</v>
      </c>
      <c r="G424" s="137">
        <v>0</v>
      </c>
    </row>
    <row r="425" spans="1:10" ht="40.9" hidden="1" customHeight="1" x14ac:dyDescent="0.2">
      <c r="A425" s="91">
        <v>0</v>
      </c>
      <c r="B425" s="52" t="s">
        <v>144</v>
      </c>
      <c r="C425" s="104">
        <v>702</v>
      </c>
      <c r="D425" s="105" t="s">
        <v>183</v>
      </c>
      <c r="E425" s="106">
        <v>0</v>
      </c>
      <c r="F425" s="137">
        <f>F426</f>
        <v>0</v>
      </c>
      <c r="G425" s="137">
        <f>G426</f>
        <v>0</v>
      </c>
    </row>
    <row r="426" spans="1:10" ht="29.1" hidden="1" customHeight="1" x14ac:dyDescent="0.2">
      <c r="A426" s="91">
        <v>0</v>
      </c>
      <c r="B426" s="52" t="s">
        <v>98</v>
      </c>
      <c r="C426" s="104">
        <v>702</v>
      </c>
      <c r="D426" s="105" t="s">
        <v>183</v>
      </c>
      <c r="E426" s="106">
        <v>600</v>
      </c>
      <c r="F426" s="137">
        <f>F427</f>
        <v>0</v>
      </c>
      <c r="G426" s="137">
        <f>G427</f>
        <v>0</v>
      </c>
    </row>
    <row r="427" spans="1:10" hidden="1" x14ac:dyDescent="0.2">
      <c r="A427" s="91">
        <v>0</v>
      </c>
      <c r="B427" s="52" t="s">
        <v>99</v>
      </c>
      <c r="C427" s="104">
        <v>702</v>
      </c>
      <c r="D427" s="105" t="s">
        <v>183</v>
      </c>
      <c r="E427" s="106">
        <v>620</v>
      </c>
      <c r="F427" s="137"/>
      <c r="G427" s="137"/>
    </row>
    <row r="428" spans="1:10" hidden="1" x14ac:dyDescent="0.2">
      <c r="A428" s="91">
        <v>0</v>
      </c>
      <c r="B428" s="52" t="s">
        <v>108</v>
      </c>
      <c r="C428" s="104">
        <v>707</v>
      </c>
      <c r="D428" s="105">
        <v>0</v>
      </c>
      <c r="E428" s="106">
        <v>0</v>
      </c>
      <c r="F428" s="137">
        <v>0</v>
      </c>
      <c r="G428" s="137">
        <v>0</v>
      </c>
    </row>
    <row r="429" spans="1:10" ht="25.5" hidden="1" x14ac:dyDescent="0.2">
      <c r="A429" s="91">
        <v>0</v>
      </c>
      <c r="B429" s="52" t="s">
        <v>90</v>
      </c>
      <c r="C429" s="104">
        <v>707</v>
      </c>
      <c r="D429" s="105" t="s">
        <v>20</v>
      </c>
      <c r="E429" s="106">
        <v>0</v>
      </c>
      <c r="F429" s="137">
        <v>0</v>
      </c>
      <c r="G429" s="137">
        <v>0</v>
      </c>
    </row>
    <row r="430" spans="1:10" ht="25.5" hidden="1" x14ac:dyDescent="0.2">
      <c r="A430" s="91">
        <v>0</v>
      </c>
      <c r="B430" s="52" t="s">
        <v>90</v>
      </c>
      <c r="C430" s="104">
        <v>707</v>
      </c>
      <c r="D430" s="105" t="s">
        <v>20</v>
      </c>
      <c r="E430" s="106">
        <v>0</v>
      </c>
      <c r="F430" s="137">
        <v>0</v>
      </c>
      <c r="G430" s="137">
        <v>0</v>
      </c>
    </row>
    <row r="431" spans="1:10" ht="25.5" hidden="1" x14ac:dyDescent="0.2">
      <c r="A431" s="91">
        <v>0</v>
      </c>
      <c r="B431" s="52" t="s">
        <v>90</v>
      </c>
      <c r="C431" s="104">
        <v>707</v>
      </c>
      <c r="D431" s="105" t="s">
        <v>20</v>
      </c>
      <c r="E431" s="106">
        <v>0</v>
      </c>
      <c r="F431" s="137">
        <v>0</v>
      </c>
      <c r="G431" s="137">
        <v>0</v>
      </c>
    </row>
    <row r="432" spans="1:10" ht="25.5" hidden="1" x14ac:dyDescent="0.2">
      <c r="A432" s="91">
        <v>0</v>
      </c>
      <c r="B432" s="52" t="s">
        <v>78</v>
      </c>
      <c r="C432" s="104">
        <v>707</v>
      </c>
      <c r="D432" s="105" t="s">
        <v>21</v>
      </c>
      <c r="E432" s="106">
        <v>0</v>
      </c>
      <c r="F432" s="137">
        <v>0</v>
      </c>
      <c r="G432" s="137">
        <v>0</v>
      </c>
    </row>
    <row r="433" spans="1:10" ht="63.75" hidden="1" x14ac:dyDescent="0.2">
      <c r="A433" s="91">
        <v>0</v>
      </c>
      <c r="B433" s="52" t="s">
        <v>145</v>
      </c>
      <c r="C433" s="104">
        <v>707</v>
      </c>
      <c r="D433" s="105" t="s">
        <v>59</v>
      </c>
      <c r="E433" s="106">
        <v>0</v>
      </c>
      <c r="F433" s="137">
        <v>0</v>
      </c>
      <c r="G433" s="137">
        <v>0</v>
      </c>
    </row>
    <row r="434" spans="1:10" ht="63.75" hidden="1" x14ac:dyDescent="0.2">
      <c r="A434" s="91">
        <v>0</v>
      </c>
      <c r="B434" s="52" t="s">
        <v>145</v>
      </c>
      <c r="C434" s="104">
        <v>707</v>
      </c>
      <c r="D434" s="105" t="s">
        <v>59</v>
      </c>
      <c r="E434" s="106">
        <v>0</v>
      </c>
      <c r="F434" s="137">
        <v>0</v>
      </c>
      <c r="G434" s="137">
        <v>0</v>
      </c>
    </row>
    <row r="435" spans="1:10" ht="63.75" hidden="1" x14ac:dyDescent="0.2">
      <c r="A435" s="91">
        <v>0</v>
      </c>
      <c r="B435" s="52" t="s">
        <v>146</v>
      </c>
      <c r="C435" s="104">
        <v>707</v>
      </c>
      <c r="D435" s="105" t="s">
        <v>60</v>
      </c>
      <c r="E435" s="106">
        <v>0</v>
      </c>
      <c r="F435" s="137">
        <v>0</v>
      </c>
      <c r="G435" s="137">
        <v>0</v>
      </c>
    </row>
    <row r="436" spans="1:10" ht="63.75" hidden="1" x14ac:dyDescent="0.2">
      <c r="A436" s="91">
        <v>0</v>
      </c>
      <c r="B436" s="52" t="s">
        <v>146</v>
      </c>
      <c r="C436" s="104">
        <v>707</v>
      </c>
      <c r="D436" s="105" t="s">
        <v>60</v>
      </c>
      <c r="E436" s="106">
        <v>0</v>
      </c>
      <c r="F436" s="137">
        <v>0</v>
      </c>
      <c r="G436" s="137">
        <v>0</v>
      </c>
    </row>
    <row r="437" spans="1:10" ht="38.25" hidden="1" x14ac:dyDescent="0.2">
      <c r="A437" s="91">
        <v>0</v>
      </c>
      <c r="B437" s="52" t="s">
        <v>98</v>
      </c>
      <c r="C437" s="104">
        <v>707</v>
      </c>
      <c r="D437" s="105" t="s">
        <v>60</v>
      </c>
      <c r="E437" s="106">
        <v>600</v>
      </c>
      <c r="F437" s="137">
        <v>0</v>
      </c>
      <c r="G437" s="137">
        <v>0</v>
      </c>
    </row>
    <row r="438" spans="1:10" ht="51" x14ac:dyDescent="0.2">
      <c r="A438" s="91"/>
      <c r="B438" s="52" t="s">
        <v>273</v>
      </c>
      <c r="C438" s="104">
        <v>702</v>
      </c>
      <c r="D438" s="105">
        <v>4100000000</v>
      </c>
      <c r="E438" s="106"/>
      <c r="F438" s="137">
        <f>F439</f>
        <v>181.74799999999999</v>
      </c>
      <c r="G438" s="137"/>
    </row>
    <row r="439" spans="1:10" ht="38.25" x14ac:dyDescent="0.2">
      <c r="A439" s="91"/>
      <c r="B439" s="52" t="s">
        <v>98</v>
      </c>
      <c r="C439" s="104">
        <v>702</v>
      </c>
      <c r="D439" s="105">
        <v>4100000000</v>
      </c>
      <c r="E439" s="106">
        <v>600</v>
      </c>
      <c r="F439" s="137">
        <f>F440</f>
        <v>181.74799999999999</v>
      </c>
      <c r="G439" s="137"/>
    </row>
    <row r="440" spans="1:10" x14ac:dyDescent="0.2">
      <c r="A440" s="91"/>
      <c r="B440" s="52" t="s">
        <v>99</v>
      </c>
      <c r="C440" s="104">
        <v>702</v>
      </c>
      <c r="D440" s="105">
        <v>4100000000</v>
      </c>
      <c r="E440" s="106">
        <v>620</v>
      </c>
      <c r="F440" s="137">
        <v>181.74799999999999</v>
      </c>
      <c r="G440" s="137"/>
    </row>
    <row r="441" spans="1:10" x14ac:dyDescent="0.2">
      <c r="A441" s="142"/>
      <c r="B441" s="101" t="s">
        <v>163</v>
      </c>
      <c r="C441" s="102">
        <v>707</v>
      </c>
      <c r="D441" s="103"/>
      <c r="E441" s="143"/>
      <c r="F441" s="40">
        <f t="shared" ref="F441:G443" si="12">F442</f>
        <v>1702.643</v>
      </c>
      <c r="G441" s="40">
        <f t="shared" si="12"/>
        <v>1702.643</v>
      </c>
    </row>
    <row r="442" spans="1:10" ht="76.5" x14ac:dyDescent="0.2">
      <c r="A442" s="91"/>
      <c r="B442" s="52" t="s">
        <v>259</v>
      </c>
      <c r="C442" s="104">
        <v>707</v>
      </c>
      <c r="D442" s="105">
        <v>600000000</v>
      </c>
      <c r="E442" s="106"/>
      <c r="F442" s="137">
        <f>F443</f>
        <v>1702.643</v>
      </c>
      <c r="G442" s="137">
        <f>G443</f>
        <v>1702.643</v>
      </c>
    </row>
    <row r="443" spans="1:10" ht="38.25" x14ac:dyDescent="0.2">
      <c r="A443" s="91"/>
      <c r="B443" s="52" t="s">
        <v>98</v>
      </c>
      <c r="C443" s="104">
        <v>707</v>
      </c>
      <c r="D443" s="105">
        <v>600000000</v>
      </c>
      <c r="E443" s="106">
        <v>600</v>
      </c>
      <c r="F443" s="137">
        <f t="shared" si="12"/>
        <v>1702.643</v>
      </c>
      <c r="G443" s="137">
        <f t="shared" si="12"/>
        <v>1702.643</v>
      </c>
    </row>
    <row r="444" spans="1:10" ht="18" customHeight="1" x14ac:dyDescent="0.2">
      <c r="A444" s="91"/>
      <c r="B444" s="52" t="s">
        <v>99</v>
      </c>
      <c r="C444" s="104">
        <v>707</v>
      </c>
      <c r="D444" s="105">
        <v>600000000</v>
      </c>
      <c r="E444" s="106">
        <v>620</v>
      </c>
      <c r="F444" s="137">
        <v>1702.643</v>
      </c>
      <c r="G444" s="137">
        <v>1702.643</v>
      </c>
    </row>
    <row r="445" spans="1:10" s="75" customFormat="1" ht="0.75" hidden="1" customHeight="1" x14ac:dyDescent="0.2">
      <c r="A445" s="142"/>
      <c r="B445" s="101" t="s">
        <v>113</v>
      </c>
      <c r="C445" s="102">
        <v>801</v>
      </c>
      <c r="D445" s="103"/>
      <c r="E445" s="143"/>
      <c r="F445" s="40">
        <f>F446</f>
        <v>0</v>
      </c>
      <c r="G445" s="40">
        <f>G446</f>
        <v>0</v>
      </c>
      <c r="H445" s="130"/>
      <c r="I445"/>
      <c r="J445"/>
    </row>
    <row r="446" spans="1:10" ht="27" hidden="1" customHeight="1" x14ac:dyDescent="0.2">
      <c r="A446" s="91"/>
      <c r="B446" s="52" t="s">
        <v>90</v>
      </c>
      <c r="C446" s="104">
        <v>801</v>
      </c>
      <c r="D446" s="105">
        <v>9000000000</v>
      </c>
      <c r="E446" s="106"/>
      <c r="F446" s="137">
        <f>F447</f>
        <v>0</v>
      </c>
      <c r="G446" s="137">
        <f>G447</f>
        <v>0</v>
      </c>
      <c r="I446" s="75"/>
      <c r="J446" s="75"/>
    </row>
    <row r="447" spans="1:10" ht="25.5" hidden="1" x14ac:dyDescent="0.2">
      <c r="A447" s="91"/>
      <c r="B447" s="115" t="s">
        <v>225</v>
      </c>
      <c r="C447" s="104">
        <v>801</v>
      </c>
      <c r="D447" s="105">
        <v>9080000000</v>
      </c>
      <c r="E447" s="106"/>
      <c r="F447" s="137">
        <f t="shared" ref="F447:G448" si="13">F448</f>
        <v>0</v>
      </c>
      <c r="G447" s="137">
        <f t="shared" si="13"/>
        <v>0</v>
      </c>
    </row>
    <row r="448" spans="1:10" ht="43.5" hidden="1" customHeight="1" x14ac:dyDescent="0.2">
      <c r="A448" s="91"/>
      <c r="B448" s="52" t="s">
        <v>172</v>
      </c>
      <c r="C448" s="104">
        <v>801</v>
      </c>
      <c r="D448" s="105">
        <v>9080000000</v>
      </c>
      <c r="E448" s="106">
        <v>400</v>
      </c>
      <c r="F448" s="137">
        <f t="shared" si="13"/>
        <v>0</v>
      </c>
      <c r="G448" s="137">
        <f t="shared" si="13"/>
        <v>0</v>
      </c>
    </row>
    <row r="449" spans="1:8" ht="18" hidden="1" customHeight="1" x14ac:dyDescent="0.2">
      <c r="A449" s="91"/>
      <c r="B449" s="52" t="s">
        <v>173</v>
      </c>
      <c r="C449" s="104">
        <v>801</v>
      </c>
      <c r="D449" s="105">
        <v>9080000000</v>
      </c>
      <c r="E449" s="106">
        <v>410</v>
      </c>
      <c r="F449" s="137">
        <v>0</v>
      </c>
      <c r="G449" s="137">
        <v>0</v>
      </c>
      <c r="H449" s="147"/>
    </row>
    <row r="450" spans="1:8" x14ac:dyDescent="0.2">
      <c r="A450" s="142"/>
      <c r="B450" s="101" t="s">
        <v>240</v>
      </c>
      <c r="C450" s="102">
        <v>709</v>
      </c>
      <c r="D450" s="103"/>
      <c r="E450" s="143"/>
      <c r="F450" s="40">
        <f>F451</f>
        <v>9022.9330000000009</v>
      </c>
      <c r="G450" s="40">
        <f>G451</f>
        <v>7407</v>
      </c>
      <c r="H450" s="147"/>
    </row>
    <row r="451" spans="1:8" ht="76.5" x14ac:dyDescent="0.2">
      <c r="A451" s="91"/>
      <c r="B451" s="52" t="s">
        <v>259</v>
      </c>
      <c r="C451" s="104">
        <v>709</v>
      </c>
      <c r="D451" s="105" t="s">
        <v>53</v>
      </c>
      <c r="E451" s="106"/>
      <c r="F451" s="137">
        <f t="shared" ref="F451:G452" si="14">F452</f>
        <v>9022.9330000000009</v>
      </c>
      <c r="G451" s="137">
        <f t="shared" si="14"/>
        <v>7407</v>
      </c>
      <c r="H451" s="147"/>
    </row>
    <row r="452" spans="1:8" ht="38.25" x14ac:dyDescent="0.2">
      <c r="A452" s="91"/>
      <c r="B452" s="52" t="s">
        <v>98</v>
      </c>
      <c r="C452" s="104">
        <v>709</v>
      </c>
      <c r="D452" s="105" t="s">
        <v>53</v>
      </c>
      <c r="E452" s="106">
        <v>600</v>
      </c>
      <c r="F452" s="137">
        <f t="shared" si="14"/>
        <v>9022.9330000000009</v>
      </c>
      <c r="G452" s="137">
        <f t="shared" si="14"/>
        <v>7407</v>
      </c>
      <c r="H452" s="147"/>
    </row>
    <row r="453" spans="1:8" x14ac:dyDescent="0.2">
      <c r="A453" s="91">
        <v>0</v>
      </c>
      <c r="B453" s="52" t="s">
        <v>99</v>
      </c>
      <c r="C453" s="104">
        <v>709</v>
      </c>
      <c r="D453" s="105" t="s">
        <v>53</v>
      </c>
      <c r="E453" s="106">
        <v>620</v>
      </c>
      <c r="F453" s="137">
        <v>9022.9330000000009</v>
      </c>
      <c r="G453" s="137">
        <v>7407</v>
      </c>
      <c r="H453" s="147"/>
    </row>
    <row r="454" spans="1:8" ht="14.25" customHeight="1" x14ac:dyDescent="0.2">
      <c r="A454" s="91">
        <v>0</v>
      </c>
      <c r="B454" s="101" t="s">
        <v>147</v>
      </c>
      <c r="C454" s="102">
        <v>1001</v>
      </c>
      <c r="D454" s="103"/>
      <c r="E454" s="143">
        <v>0</v>
      </c>
      <c r="F454" s="40">
        <f>F455</f>
        <v>1759.885</v>
      </c>
      <c r="G454" s="40">
        <v>0</v>
      </c>
    </row>
    <row r="455" spans="1:8" ht="63.75" x14ac:dyDescent="0.2">
      <c r="A455" s="91">
        <v>0</v>
      </c>
      <c r="B455" s="52" t="s">
        <v>270</v>
      </c>
      <c r="C455" s="104">
        <v>1001</v>
      </c>
      <c r="D455" s="105">
        <v>1800000000</v>
      </c>
      <c r="E455" s="106">
        <v>0</v>
      </c>
      <c r="F455" s="137">
        <f>F461</f>
        <v>1759.885</v>
      </c>
      <c r="G455" s="137">
        <v>0</v>
      </c>
    </row>
    <row r="456" spans="1:8" ht="25.5" hidden="1" x14ac:dyDescent="0.2">
      <c r="A456" s="91">
        <v>0</v>
      </c>
      <c r="B456" s="52" t="s">
        <v>90</v>
      </c>
      <c r="C456" s="104">
        <v>1001</v>
      </c>
      <c r="D456" s="105" t="s">
        <v>56</v>
      </c>
      <c r="E456" s="106">
        <v>0</v>
      </c>
      <c r="F456" s="137">
        <v>0</v>
      </c>
      <c r="G456" s="137">
        <v>0</v>
      </c>
    </row>
    <row r="457" spans="1:8" ht="25.5" hidden="1" x14ac:dyDescent="0.2">
      <c r="A457" s="91">
        <v>0</v>
      </c>
      <c r="B457" s="52" t="s">
        <v>90</v>
      </c>
      <c r="C457" s="104">
        <v>1001</v>
      </c>
      <c r="D457" s="105" t="s">
        <v>53</v>
      </c>
      <c r="E457" s="106">
        <v>0</v>
      </c>
      <c r="F457" s="137">
        <v>0</v>
      </c>
      <c r="G457" s="137">
        <v>0</v>
      </c>
    </row>
    <row r="458" spans="1:8" ht="25.5" hidden="1" x14ac:dyDescent="0.2">
      <c r="A458" s="91">
        <v>0</v>
      </c>
      <c r="B458" s="52" t="s">
        <v>148</v>
      </c>
      <c r="C458" s="104">
        <v>1001</v>
      </c>
      <c r="D458" s="105" t="s">
        <v>53</v>
      </c>
      <c r="E458" s="106">
        <v>0</v>
      </c>
      <c r="F458" s="137">
        <v>0</v>
      </c>
      <c r="G458" s="137">
        <v>0</v>
      </c>
    </row>
    <row r="459" spans="1:8" ht="25.5" hidden="1" x14ac:dyDescent="0.2">
      <c r="A459" s="91">
        <v>0</v>
      </c>
      <c r="B459" s="52" t="s">
        <v>148</v>
      </c>
      <c r="C459" s="104">
        <v>1001</v>
      </c>
      <c r="D459" s="105" t="s">
        <v>61</v>
      </c>
      <c r="E459" s="106">
        <v>0</v>
      </c>
      <c r="F459" s="137">
        <v>0</v>
      </c>
      <c r="G459" s="137">
        <v>0</v>
      </c>
    </row>
    <row r="460" spans="1:8" ht="25.5" hidden="1" x14ac:dyDescent="0.2">
      <c r="A460" s="91">
        <v>0</v>
      </c>
      <c r="B460" s="52" t="s">
        <v>148</v>
      </c>
      <c r="C460" s="104">
        <v>1001</v>
      </c>
      <c r="D460" s="105" t="s">
        <v>61</v>
      </c>
      <c r="E460" s="106">
        <v>0</v>
      </c>
      <c r="F460" s="137">
        <v>0</v>
      </c>
      <c r="G460" s="137">
        <v>0</v>
      </c>
    </row>
    <row r="461" spans="1:8" ht="25.5" customHeight="1" x14ac:dyDescent="0.2">
      <c r="A461" s="91">
        <v>0</v>
      </c>
      <c r="B461" s="52" t="s">
        <v>117</v>
      </c>
      <c r="C461" s="104">
        <v>1001</v>
      </c>
      <c r="D461" s="105">
        <v>1800000000</v>
      </c>
      <c r="E461" s="106">
        <v>300</v>
      </c>
      <c r="F461" s="137">
        <f>F462</f>
        <v>1759.885</v>
      </c>
      <c r="G461" s="137">
        <v>0</v>
      </c>
    </row>
    <row r="462" spans="1:8" ht="25.5" x14ac:dyDescent="0.2">
      <c r="A462" s="91">
        <v>0</v>
      </c>
      <c r="B462" s="52" t="s">
        <v>149</v>
      </c>
      <c r="C462" s="104">
        <v>1001</v>
      </c>
      <c r="D462" s="105">
        <v>1800000000</v>
      </c>
      <c r="E462" s="106">
        <v>310</v>
      </c>
      <c r="F462" s="137">
        <v>1759.885</v>
      </c>
      <c r="G462" s="137">
        <v>0</v>
      </c>
    </row>
    <row r="463" spans="1:8" x14ac:dyDescent="0.2">
      <c r="A463" s="91">
        <v>0</v>
      </c>
      <c r="B463" s="101" t="s">
        <v>120</v>
      </c>
      <c r="C463" s="102">
        <v>1004</v>
      </c>
      <c r="D463" s="103">
        <v>0</v>
      </c>
      <c r="E463" s="143">
        <v>0</v>
      </c>
      <c r="F463" s="40">
        <f>F464</f>
        <v>7741.46</v>
      </c>
      <c r="G463" s="40">
        <f>G464</f>
        <v>7741.46</v>
      </c>
    </row>
    <row r="464" spans="1:8" ht="38.25" x14ac:dyDescent="0.2">
      <c r="A464" s="91">
        <v>0</v>
      </c>
      <c r="B464" s="52" t="s">
        <v>256</v>
      </c>
      <c r="C464" s="104">
        <v>1004</v>
      </c>
      <c r="D464" s="105" t="s">
        <v>43</v>
      </c>
      <c r="E464" s="106">
        <v>0</v>
      </c>
      <c r="F464" s="137">
        <f>F468</f>
        <v>7741.46</v>
      </c>
      <c r="G464" s="137">
        <f>G468</f>
        <v>7741.46</v>
      </c>
    </row>
    <row r="465" spans="1:10" ht="38.25" hidden="1" x14ac:dyDescent="0.2">
      <c r="A465" s="91">
        <v>0</v>
      </c>
      <c r="B465" s="52" t="s">
        <v>132</v>
      </c>
      <c r="C465" s="104">
        <v>1004</v>
      </c>
      <c r="D465" s="105" t="s">
        <v>43</v>
      </c>
      <c r="E465" s="106">
        <v>0</v>
      </c>
      <c r="F465" s="137">
        <v>0</v>
      </c>
      <c r="G465" s="137">
        <v>0</v>
      </c>
    </row>
    <row r="466" spans="1:10" ht="38.25" hidden="1" x14ac:dyDescent="0.2">
      <c r="A466" s="91">
        <v>0</v>
      </c>
      <c r="B466" s="52" t="s">
        <v>132</v>
      </c>
      <c r="C466" s="104">
        <v>1004</v>
      </c>
      <c r="D466" s="105" t="s">
        <v>43</v>
      </c>
      <c r="E466" s="106">
        <v>0</v>
      </c>
      <c r="F466" s="137">
        <v>0</v>
      </c>
      <c r="G466" s="137">
        <v>0</v>
      </c>
    </row>
    <row r="467" spans="1:10" ht="51" hidden="1" x14ac:dyDescent="0.2">
      <c r="A467" s="91">
        <v>0</v>
      </c>
      <c r="B467" s="52" t="s">
        <v>164</v>
      </c>
      <c r="C467" s="104">
        <v>1004</v>
      </c>
      <c r="D467" s="105" t="s">
        <v>62</v>
      </c>
      <c r="E467" s="106">
        <v>0</v>
      </c>
      <c r="F467" s="137">
        <v>0</v>
      </c>
      <c r="G467" s="137">
        <v>1</v>
      </c>
    </row>
    <row r="468" spans="1:10" ht="29.25" customHeight="1" x14ac:dyDescent="0.2">
      <c r="A468" s="91">
        <v>0</v>
      </c>
      <c r="B468" s="52" t="s">
        <v>71</v>
      </c>
      <c r="C468" s="104">
        <v>1004</v>
      </c>
      <c r="D468" s="105" t="s">
        <v>43</v>
      </c>
      <c r="E468" s="106">
        <v>200</v>
      </c>
      <c r="F468" s="137">
        <f>F469</f>
        <v>7741.46</v>
      </c>
      <c r="G468" s="137">
        <f>G469</f>
        <v>7741.46</v>
      </c>
    </row>
    <row r="469" spans="1:10" s="16" customFormat="1" ht="38.25" customHeight="1" x14ac:dyDescent="0.2">
      <c r="A469" s="91">
        <v>0</v>
      </c>
      <c r="B469" s="52" t="s">
        <v>72</v>
      </c>
      <c r="C469" s="104">
        <v>1004</v>
      </c>
      <c r="D469" s="105" t="s">
        <v>43</v>
      </c>
      <c r="E469" s="106">
        <v>240</v>
      </c>
      <c r="F469" s="137">
        <v>7741.46</v>
      </c>
      <c r="G469" s="137">
        <v>7741.46</v>
      </c>
      <c r="H469" s="129"/>
      <c r="I469"/>
      <c r="J469"/>
    </row>
    <row r="470" spans="1:10" hidden="1" x14ac:dyDescent="0.2">
      <c r="A470" s="142"/>
      <c r="B470" s="101" t="s">
        <v>125</v>
      </c>
      <c r="C470" s="102" t="s">
        <v>38</v>
      </c>
      <c r="D470" s="103"/>
      <c r="E470" s="143"/>
      <c r="F470" s="40">
        <f t="shared" ref="F470:G475" si="15">F471</f>
        <v>0</v>
      </c>
      <c r="G470" s="40">
        <f t="shared" si="15"/>
        <v>0</v>
      </c>
      <c r="I470" s="16"/>
      <c r="J470" s="16"/>
    </row>
    <row r="471" spans="1:10" hidden="1" x14ac:dyDescent="0.2">
      <c r="A471" s="142"/>
      <c r="B471" s="101" t="s">
        <v>126</v>
      </c>
      <c r="C471" s="102">
        <v>1101</v>
      </c>
      <c r="D471" s="103"/>
      <c r="E471" s="143"/>
      <c r="F471" s="40">
        <f t="shared" si="15"/>
        <v>0</v>
      </c>
      <c r="G471" s="40">
        <f t="shared" si="15"/>
        <v>0</v>
      </c>
    </row>
    <row r="472" spans="1:10" ht="44.25" hidden="1" customHeight="1" x14ac:dyDescent="0.2">
      <c r="A472" s="91"/>
      <c r="B472" s="52" t="s">
        <v>187</v>
      </c>
      <c r="C472" s="104">
        <v>1101</v>
      </c>
      <c r="D472" s="105">
        <v>900000000</v>
      </c>
      <c r="E472" s="106"/>
      <c r="F472" s="137">
        <f>F473+F477</f>
        <v>0</v>
      </c>
      <c r="G472" s="137">
        <f>G473+G477</f>
        <v>0</v>
      </c>
    </row>
    <row r="473" spans="1:10" ht="106.5" hidden="1" customHeight="1" x14ac:dyDescent="0.2">
      <c r="A473" s="91"/>
      <c r="B473" s="52" t="s">
        <v>104</v>
      </c>
      <c r="C473" s="104">
        <v>1101</v>
      </c>
      <c r="D473" s="105" t="s">
        <v>201</v>
      </c>
      <c r="E473" s="106"/>
      <c r="F473" s="137">
        <f t="shared" si="15"/>
        <v>0</v>
      </c>
      <c r="G473" s="137"/>
    </row>
    <row r="474" spans="1:10" ht="63.75" hidden="1" x14ac:dyDescent="0.2">
      <c r="A474" s="91"/>
      <c r="B474" s="52" t="s">
        <v>202</v>
      </c>
      <c r="C474" s="104">
        <v>1101</v>
      </c>
      <c r="D474" s="105" t="s">
        <v>200</v>
      </c>
      <c r="E474" s="106"/>
      <c r="F474" s="137">
        <f t="shared" si="15"/>
        <v>0</v>
      </c>
      <c r="G474" s="137"/>
    </row>
    <row r="475" spans="1:10" ht="25.5" hidden="1" x14ac:dyDescent="0.2">
      <c r="A475" s="91"/>
      <c r="B475" s="52" t="s">
        <v>122</v>
      </c>
      <c r="C475" s="104">
        <v>1101</v>
      </c>
      <c r="D475" s="105" t="s">
        <v>200</v>
      </c>
      <c r="E475" s="106">
        <v>400</v>
      </c>
      <c r="F475" s="137">
        <f t="shared" si="15"/>
        <v>0</v>
      </c>
      <c r="G475" s="137"/>
    </row>
    <row r="476" spans="1:10" s="16" customFormat="1" hidden="1" x14ac:dyDescent="0.2">
      <c r="A476" s="91"/>
      <c r="B476" s="107" t="s">
        <v>123</v>
      </c>
      <c r="C476" s="104">
        <v>1101</v>
      </c>
      <c r="D476" s="105" t="s">
        <v>200</v>
      </c>
      <c r="E476" s="106">
        <v>410</v>
      </c>
      <c r="F476" s="137"/>
      <c r="G476" s="137"/>
      <c r="H476" s="129"/>
      <c r="I476"/>
      <c r="J476"/>
    </row>
    <row r="477" spans="1:10" s="16" customFormat="1" ht="38.25" hidden="1" x14ac:dyDescent="0.2">
      <c r="A477" s="91"/>
      <c r="B477" s="107" t="s">
        <v>204</v>
      </c>
      <c r="C477" s="104">
        <v>1101</v>
      </c>
      <c r="D477" s="105" t="s">
        <v>203</v>
      </c>
      <c r="E477" s="106"/>
      <c r="F477" s="137">
        <f>F478</f>
        <v>0</v>
      </c>
      <c r="G477" s="137">
        <f>G478</f>
        <v>0</v>
      </c>
      <c r="H477" s="129"/>
    </row>
    <row r="478" spans="1:10" s="16" customFormat="1" ht="25.5" hidden="1" x14ac:dyDescent="0.2">
      <c r="A478" s="91"/>
      <c r="B478" s="107" t="s">
        <v>122</v>
      </c>
      <c r="C478" s="104">
        <v>1101</v>
      </c>
      <c r="D478" s="105" t="s">
        <v>203</v>
      </c>
      <c r="E478" s="106">
        <v>400</v>
      </c>
      <c r="F478" s="137">
        <f>F479</f>
        <v>0</v>
      </c>
      <c r="G478" s="137">
        <f>G479</f>
        <v>0</v>
      </c>
      <c r="H478" s="129"/>
    </row>
    <row r="479" spans="1:10" s="16" customFormat="1" hidden="1" x14ac:dyDescent="0.2">
      <c r="A479" s="91"/>
      <c r="B479" s="107" t="s">
        <v>123</v>
      </c>
      <c r="C479" s="104">
        <v>1101</v>
      </c>
      <c r="D479" s="105" t="s">
        <v>203</v>
      </c>
      <c r="E479" s="106">
        <v>410</v>
      </c>
      <c r="F479" s="137"/>
      <c r="G479" s="137"/>
      <c r="H479" s="129"/>
    </row>
    <row r="480" spans="1:10" x14ac:dyDescent="0.2">
      <c r="A480" s="91">
        <v>0</v>
      </c>
      <c r="B480" s="101" t="s">
        <v>151</v>
      </c>
      <c r="C480" s="102">
        <v>1202</v>
      </c>
      <c r="D480" s="103">
        <v>0</v>
      </c>
      <c r="E480" s="143">
        <v>0</v>
      </c>
      <c r="F480" s="40">
        <f>F481</f>
        <v>2777.759</v>
      </c>
      <c r="G480" s="40">
        <f>G481</f>
        <v>0</v>
      </c>
      <c r="I480" s="16"/>
      <c r="J480" s="16"/>
    </row>
    <row r="481" spans="1:7" ht="25.5" customHeight="1" x14ac:dyDescent="0.2">
      <c r="A481" s="91">
        <v>0</v>
      </c>
      <c r="B481" s="52" t="s">
        <v>260</v>
      </c>
      <c r="C481" s="104">
        <v>1202</v>
      </c>
      <c r="D481" s="105" t="s">
        <v>63</v>
      </c>
      <c r="E481" s="106">
        <v>0</v>
      </c>
      <c r="F481" s="137">
        <f>F488</f>
        <v>2777.759</v>
      </c>
      <c r="G481" s="137">
        <v>0</v>
      </c>
    </row>
    <row r="482" spans="1:7" ht="38.25" hidden="1" x14ac:dyDescent="0.2">
      <c r="A482" s="91">
        <v>0</v>
      </c>
      <c r="B482" s="52" t="s">
        <v>152</v>
      </c>
      <c r="C482" s="104">
        <v>1202</v>
      </c>
      <c r="D482" s="105" t="s">
        <v>63</v>
      </c>
      <c r="E482" s="106">
        <v>0</v>
      </c>
      <c r="F482" s="137">
        <v>0</v>
      </c>
      <c r="G482" s="137">
        <v>0</v>
      </c>
    </row>
    <row r="483" spans="1:7" ht="38.25" hidden="1" x14ac:dyDescent="0.2">
      <c r="A483" s="91">
        <v>0</v>
      </c>
      <c r="B483" s="52" t="s">
        <v>152</v>
      </c>
      <c r="C483" s="104">
        <v>1202</v>
      </c>
      <c r="D483" s="105" t="s">
        <v>63</v>
      </c>
      <c r="E483" s="106">
        <v>0</v>
      </c>
      <c r="F483" s="137">
        <v>0</v>
      </c>
      <c r="G483" s="137">
        <v>0</v>
      </c>
    </row>
    <row r="484" spans="1:7" ht="63.75" hidden="1" x14ac:dyDescent="0.2">
      <c r="A484" s="91">
        <v>0</v>
      </c>
      <c r="B484" s="52" t="s">
        <v>97</v>
      </c>
      <c r="C484" s="104">
        <v>1202</v>
      </c>
      <c r="D484" s="105" t="s">
        <v>64</v>
      </c>
      <c r="E484" s="106">
        <v>0</v>
      </c>
      <c r="F484" s="137">
        <v>0</v>
      </c>
      <c r="G484" s="137">
        <v>0</v>
      </c>
    </row>
    <row r="485" spans="1:7" ht="63.75" hidden="1" x14ac:dyDescent="0.2">
      <c r="A485" s="91">
        <v>0</v>
      </c>
      <c r="B485" s="52" t="s">
        <v>97</v>
      </c>
      <c r="C485" s="104">
        <v>1202</v>
      </c>
      <c r="D485" s="105" t="s">
        <v>64</v>
      </c>
      <c r="E485" s="106">
        <v>0</v>
      </c>
      <c r="F485" s="137">
        <v>0</v>
      </c>
      <c r="G485" s="137">
        <v>0</v>
      </c>
    </row>
    <row r="486" spans="1:7" ht="63.75" hidden="1" x14ac:dyDescent="0.2">
      <c r="A486" s="91">
        <v>0</v>
      </c>
      <c r="B486" s="52" t="s">
        <v>97</v>
      </c>
      <c r="C486" s="104">
        <v>1202</v>
      </c>
      <c r="D486" s="105" t="s">
        <v>64</v>
      </c>
      <c r="E486" s="106">
        <v>0</v>
      </c>
      <c r="F486" s="137">
        <v>0</v>
      </c>
      <c r="G486" s="137">
        <v>0</v>
      </c>
    </row>
    <row r="487" spans="1:7" ht="63.75" hidden="1" x14ac:dyDescent="0.2">
      <c r="A487" s="91">
        <v>0</v>
      </c>
      <c r="B487" s="52" t="s">
        <v>97</v>
      </c>
      <c r="C487" s="104">
        <v>1202</v>
      </c>
      <c r="D487" s="105" t="s">
        <v>64</v>
      </c>
      <c r="E487" s="106">
        <v>0</v>
      </c>
      <c r="F487" s="137">
        <v>0</v>
      </c>
      <c r="G487" s="137">
        <v>0</v>
      </c>
    </row>
    <row r="488" spans="1:7" ht="41.25" customHeight="1" x14ac:dyDescent="0.2">
      <c r="A488" s="91">
        <v>0</v>
      </c>
      <c r="B488" s="52" t="s">
        <v>98</v>
      </c>
      <c r="C488" s="104">
        <v>1202</v>
      </c>
      <c r="D488" s="105" t="s">
        <v>63</v>
      </c>
      <c r="E488" s="106">
        <v>600</v>
      </c>
      <c r="F488" s="137">
        <f>F489</f>
        <v>2777.759</v>
      </c>
      <c r="G488" s="137">
        <v>0</v>
      </c>
    </row>
    <row r="489" spans="1:7" x14ac:dyDescent="0.2">
      <c r="A489" s="91">
        <v>0</v>
      </c>
      <c r="B489" s="52" t="s">
        <v>99</v>
      </c>
      <c r="C489" s="104">
        <v>1202</v>
      </c>
      <c r="D489" s="105" t="s">
        <v>63</v>
      </c>
      <c r="E489" s="106">
        <v>620</v>
      </c>
      <c r="F489" s="137">
        <v>2777.759</v>
      </c>
      <c r="G489" s="137">
        <v>0</v>
      </c>
    </row>
    <row r="490" spans="1:7" ht="25.5" x14ac:dyDescent="0.2">
      <c r="A490" s="98">
        <v>978</v>
      </c>
      <c r="B490" s="116" t="s">
        <v>241</v>
      </c>
      <c r="C490" s="117"/>
      <c r="D490" s="143"/>
      <c r="E490" s="143"/>
      <c r="F490" s="40">
        <f>F491</f>
        <v>1550.6130000000001</v>
      </c>
      <c r="G490" s="40">
        <f>G491</f>
        <v>0</v>
      </c>
    </row>
    <row r="491" spans="1:7" ht="38.25" x14ac:dyDescent="0.2">
      <c r="A491" s="98"/>
      <c r="B491" s="101" t="s">
        <v>75</v>
      </c>
      <c r="C491" s="117">
        <v>106</v>
      </c>
      <c r="D491" s="143"/>
      <c r="E491" s="143"/>
      <c r="F491" s="148">
        <f>F492</f>
        <v>1550.6130000000001</v>
      </c>
      <c r="G491" s="148">
        <f>G492</f>
        <v>0</v>
      </c>
    </row>
    <row r="492" spans="1:7" ht="55.5" customHeight="1" x14ac:dyDescent="0.2">
      <c r="A492" s="98"/>
      <c r="B492" s="52" t="s">
        <v>261</v>
      </c>
      <c r="C492" s="118">
        <v>106</v>
      </c>
      <c r="D492" s="106">
        <v>4900000000</v>
      </c>
      <c r="E492" s="106"/>
      <c r="F492" s="149">
        <f>F493+F495+F497</f>
        <v>1550.6130000000001</v>
      </c>
      <c r="G492" s="150">
        <f>G493+G495</f>
        <v>0</v>
      </c>
    </row>
    <row r="493" spans="1:7" ht="63.75" x14ac:dyDescent="0.2">
      <c r="A493" s="98"/>
      <c r="B493" s="52" t="s">
        <v>69</v>
      </c>
      <c r="C493" s="118">
        <v>106</v>
      </c>
      <c r="D493" s="106">
        <v>4900000000</v>
      </c>
      <c r="E493" s="106">
        <v>100</v>
      </c>
      <c r="F493" s="137">
        <f>F494</f>
        <v>1535.6130000000001</v>
      </c>
      <c r="G493" s="150"/>
    </row>
    <row r="494" spans="1:7" ht="25.5" x14ac:dyDescent="0.2">
      <c r="A494" s="98"/>
      <c r="B494" s="52" t="s">
        <v>70</v>
      </c>
      <c r="C494" s="118">
        <v>106</v>
      </c>
      <c r="D494" s="106">
        <v>4900000000</v>
      </c>
      <c r="E494" s="106">
        <v>120</v>
      </c>
      <c r="F494" s="137">
        <v>1535.6130000000001</v>
      </c>
      <c r="G494" s="144"/>
    </row>
    <row r="495" spans="1:7" ht="25.5" x14ac:dyDescent="0.2">
      <c r="A495" s="98"/>
      <c r="B495" s="52" t="s">
        <v>71</v>
      </c>
      <c r="C495" s="118">
        <v>106</v>
      </c>
      <c r="D495" s="106">
        <v>4900000000</v>
      </c>
      <c r="E495" s="106">
        <v>200</v>
      </c>
      <c r="F495" s="137">
        <f>F496</f>
        <v>15</v>
      </c>
      <c r="G495" s="144"/>
    </row>
    <row r="496" spans="1:7" ht="38.25" x14ac:dyDescent="0.2">
      <c r="A496" s="98"/>
      <c r="B496" s="52" t="s">
        <v>72</v>
      </c>
      <c r="C496" s="118">
        <v>106</v>
      </c>
      <c r="D496" s="106">
        <v>4900000000</v>
      </c>
      <c r="E496" s="106">
        <v>240</v>
      </c>
      <c r="F496" s="137">
        <v>15</v>
      </c>
      <c r="G496" s="144"/>
    </row>
    <row r="497" spans="1:8" hidden="1" x14ac:dyDescent="0.2">
      <c r="A497" s="121"/>
      <c r="B497" s="52" t="s">
        <v>73</v>
      </c>
      <c r="C497" s="118">
        <v>106</v>
      </c>
      <c r="D497" s="106">
        <v>4900000000</v>
      </c>
      <c r="E497" s="122">
        <v>800</v>
      </c>
      <c r="F497" s="137">
        <f>F498</f>
        <v>0</v>
      </c>
      <c r="G497" s="144"/>
    </row>
    <row r="498" spans="1:8" hidden="1" x14ac:dyDescent="0.2">
      <c r="A498" s="121"/>
      <c r="B498" s="52" t="s">
        <v>74</v>
      </c>
      <c r="C498" s="118">
        <v>106</v>
      </c>
      <c r="D498" s="106">
        <v>4900000000</v>
      </c>
      <c r="E498" s="122">
        <v>850</v>
      </c>
      <c r="F498" s="137"/>
      <c r="G498" s="144"/>
    </row>
    <row r="499" spans="1:8" ht="12.75" customHeight="1" x14ac:dyDescent="0.2">
      <c r="A499" s="165" t="s">
        <v>8</v>
      </c>
      <c r="B499" s="166"/>
      <c r="C499" s="166"/>
      <c r="D499" s="166"/>
      <c r="E499" s="167"/>
      <c r="F499" s="148">
        <f>F15+F74+F205+F490</f>
        <v>323310.908</v>
      </c>
      <c r="G499" s="148">
        <f>G15+G74+G205+G491</f>
        <v>54864.663999999997</v>
      </c>
      <c r="H499" s="151" t="s">
        <v>280</v>
      </c>
    </row>
    <row r="500" spans="1:8" hidden="1" x14ac:dyDescent="0.2">
      <c r="A500" s="91">
        <v>0</v>
      </c>
      <c r="B500" s="52" t="s">
        <v>153</v>
      </c>
      <c r="C500" s="104">
        <v>0</v>
      </c>
      <c r="D500" s="105">
        <v>0</v>
      </c>
      <c r="E500" s="106">
        <v>0</v>
      </c>
      <c r="F500" s="137">
        <v>0</v>
      </c>
      <c r="G500" s="137">
        <v>0</v>
      </c>
    </row>
    <row r="501" spans="1:8" hidden="1" x14ac:dyDescent="0.2">
      <c r="A501" s="91">
        <v>0</v>
      </c>
      <c r="B501" s="52" t="s">
        <v>153</v>
      </c>
      <c r="C501" s="104">
        <v>0</v>
      </c>
      <c r="D501" s="105">
        <v>0</v>
      </c>
      <c r="E501" s="106">
        <v>0</v>
      </c>
      <c r="F501" s="137">
        <v>0</v>
      </c>
      <c r="G501" s="137">
        <v>0</v>
      </c>
    </row>
    <row r="502" spans="1:8" hidden="1" x14ac:dyDescent="0.2">
      <c r="A502" s="91">
        <v>0</v>
      </c>
      <c r="B502" s="52" t="s">
        <v>153</v>
      </c>
      <c r="C502" s="104">
        <v>0</v>
      </c>
      <c r="D502" s="105">
        <v>0</v>
      </c>
      <c r="E502" s="106">
        <v>0</v>
      </c>
      <c r="F502" s="137">
        <v>0</v>
      </c>
      <c r="G502" s="137">
        <v>0</v>
      </c>
    </row>
    <row r="503" spans="1:8" hidden="1" x14ac:dyDescent="0.2">
      <c r="A503" s="91">
        <v>0</v>
      </c>
      <c r="B503" s="52" t="s">
        <v>153</v>
      </c>
      <c r="C503" s="104">
        <v>0</v>
      </c>
      <c r="D503" s="105">
        <v>0</v>
      </c>
      <c r="E503" s="106">
        <v>0</v>
      </c>
      <c r="F503" s="137">
        <v>0</v>
      </c>
      <c r="G503" s="137">
        <v>0</v>
      </c>
    </row>
    <row r="504" spans="1:8" hidden="1" x14ac:dyDescent="0.2">
      <c r="A504" s="91">
        <v>0</v>
      </c>
      <c r="B504" s="52" t="s">
        <v>153</v>
      </c>
      <c r="C504" s="104">
        <v>0</v>
      </c>
      <c r="D504" s="105">
        <v>0</v>
      </c>
      <c r="E504" s="106">
        <v>0</v>
      </c>
      <c r="F504" s="137">
        <v>0</v>
      </c>
      <c r="G504" s="137">
        <v>0</v>
      </c>
    </row>
    <row r="505" spans="1:8" hidden="1" x14ac:dyDescent="0.2">
      <c r="A505" s="91">
        <v>0</v>
      </c>
      <c r="B505" s="52" t="s">
        <v>153</v>
      </c>
      <c r="C505" s="104">
        <v>0</v>
      </c>
      <c r="D505" s="105">
        <v>0</v>
      </c>
      <c r="E505" s="106">
        <v>0</v>
      </c>
      <c r="F505" s="137">
        <v>0</v>
      </c>
      <c r="G505" s="137">
        <v>0</v>
      </c>
    </row>
    <row r="506" spans="1:8" hidden="1" x14ac:dyDescent="0.2">
      <c r="A506" s="91">
        <v>0</v>
      </c>
      <c r="B506" s="52" t="s">
        <v>153</v>
      </c>
      <c r="C506" s="104">
        <v>0</v>
      </c>
      <c r="D506" s="105">
        <v>0</v>
      </c>
      <c r="E506" s="106">
        <v>0</v>
      </c>
      <c r="F506" s="137">
        <v>0</v>
      </c>
      <c r="G506" s="137">
        <v>0</v>
      </c>
    </row>
    <row r="507" spans="1:8" hidden="1" x14ac:dyDescent="0.2">
      <c r="A507" s="91">
        <v>0</v>
      </c>
      <c r="B507" s="52" t="s">
        <v>153</v>
      </c>
      <c r="C507" s="104">
        <v>0</v>
      </c>
      <c r="D507" s="105">
        <v>0</v>
      </c>
      <c r="E507" s="106">
        <v>0</v>
      </c>
      <c r="F507" s="137">
        <v>0</v>
      </c>
      <c r="G507" s="137">
        <v>0</v>
      </c>
    </row>
    <row r="508" spans="1:8" hidden="1" x14ac:dyDescent="0.2">
      <c r="A508" s="91">
        <v>0</v>
      </c>
      <c r="B508" s="52" t="s">
        <v>153</v>
      </c>
      <c r="C508" s="104">
        <v>0</v>
      </c>
      <c r="D508" s="105">
        <v>0</v>
      </c>
      <c r="E508" s="106">
        <v>0</v>
      </c>
      <c r="F508" s="137">
        <v>0</v>
      </c>
      <c r="G508" s="137">
        <v>0</v>
      </c>
    </row>
    <row r="509" spans="1:8" hidden="1" x14ac:dyDescent="0.2">
      <c r="A509" s="91">
        <v>0</v>
      </c>
      <c r="B509" s="52" t="s">
        <v>153</v>
      </c>
      <c r="C509" s="104">
        <v>0</v>
      </c>
      <c r="D509" s="105">
        <v>0</v>
      </c>
      <c r="E509" s="138">
        <v>0</v>
      </c>
      <c r="F509" s="152">
        <v>0</v>
      </c>
      <c r="G509" s="152">
        <v>0</v>
      </c>
    </row>
    <row r="510" spans="1:8" x14ac:dyDescent="0.2">
      <c r="E510" s="139"/>
      <c r="F510" s="51"/>
      <c r="G510" s="153"/>
    </row>
    <row r="511" spans="1:8" x14ac:dyDescent="0.2">
      <c r="E511" s="139"/>
      <c r="F511" s="154"/>
      <c r="G511" s="154"/>
    </row>
    <row r="512" spans="1:8" x14ac:dyDescent="0.2">
      <c r="F512" s="155"/>
      <c r="G512" s="155"/>
    </row>
    <row r="513" spans="6:7" x14ac:dyDescent="0.2">
      <c r="F513" s="155"/>
    </row>
    <row r="514" spans="6:7" x14ac:dyDescent="0.2">
      <c r="F514" s="154"/>
    </row>
    <row r="515" spans="6:7" x14ac:dyDescent="0.2">
      <c r="F515" s="155"/>
      <c r="G515" s="155"/>
    </row>
    <row r="517" spans="6:7" x14ac:dyDescent="0.2">
      <c r="F517" s="155"/>
    </row>
  </sheetData>
  <dataConsolidate link="1"/>
  <mergeCells count="14">
    <mergeCell ref="A6:G6"/>
    <mergeCell ref="A9:G9"/>
    <mergeCell ref="F11:G12"/>
    <mergeCell ref="A499:E499"/>
    <mergeCell ref="A11:A13"/>
    <mergeCell ref="B11:B13"/>
    <mergeCell ref="C11:C13"/>
    <mergeCell ref="D11:D13"/>
    <mergeCell ref="E11:E13"/>
    <mergeCell ref="A1:G1"/>
    <mergeCell ref="A2:G2"/>
    <mergeCell ref="A3:G3"/>
    <mergeCell ref="A4:G4"/>
    <mergeCell ref="A5:G5"/>
  </mergeCells>
  <pageMargins left="0.47244094488188981" right="0.19685039370078741" top="0.59055118110236227" bottom="0.43307086614173229" header="0" footer="0"/>
  <pageSetup paperSize="9" scale="96" orientation="portrait" r:id="rId1"/>
  <headerFooter alignWithMargins="0"/>
  <rowBreaks count="1" manualBreakCount="1">
    <brk id="442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64"/>
  <sheetViews>
    <sheetView showZeros="0" view="pageBreakPreview" topLeftCell="A36" zoomScaleNormal="100" zoomScaleSheetLayoutView="100" workbookViewId="0">
      <selection activeCell="J83" sqref="J83"/>
    </sheetView>
  </sheetViews>
  <sheetFormatPr defaultColWidth="9.140625" defaultRowHeight="12.75" x14ac:dyDescent="0.2"/>
  <cols>
    <col min="1" max="1" width="6.140625" style="47" bestFit="1" customWidth="1"/>
    <col min="2" max="2" width="71.28515625" style="87" customWidth="1"/>
    <col min="3" max="3" width="11.140625" style="48" customWidth="1"/>
    <col min="4" max="4" width="11" style="49" customWidth="1"/>
    <col min="5" max="5" width="2" style="6" customWidth="1"/>
    <col min="6" max="16384" width="9.140625" style="6"/>
  </cols>
  <sheetData>
    <row r="1" spans="1:9" x14ac:dyDescent="0.2">
      <c r="A1" s="171" t="s">
        <v>284</v>
      </c>
      <c r="B1" s="171"/>
      <c r="C1" s="171"/>
      <c r="D1" s="171"/>
      <c r="E1" s="171"/>
    </row>
    <row r="2" spans="1:9" s="1" customFormat="1" ht="14.25" x14ac:dyDescent="0.2">
      <c r="A2" s="31"/>
      <c r="B2" s="80"/>
      <c r="C2" s="32"/>
      <c r="D2" s="33" t="s">
        <v>281</v>
      </c>
    </row>
    <row r="3" spans="1:9" s="1" customFormat="1" ht="14.25" x14ac:dyDescent="0.2">
      <c r="A3" s="31"/>
      <c r="B3" s="80"/>
      <c r="C3" s="32"/>
      <c r="D3" s="33" t="s">
        <v>0</v>
      </c>
    </row>
    <row r="4" spans="1:9" s="1" customFormat="1" ht="14.25" x14ac:dyDescent="0.2">
      <c r="A4" s="31"/>
      <c r="B4" s="80"/>
      <c r="C4" s="32"/>
      <c r="D4" s="33" t="s">
        <v>158</v>
      </c>
    </row>
    <row r="5" spans="1:9" s="1" customFormat="1" ht="14.25" x14ac:dyDescent="0.2">
      <c r="A5" s="31"/>
      <c r="B5" s="80"/>
      <c r="C5" s="32"/>
      <c r="D5" s="33" t="s">
        <v>159</v>
      </c>
    </row>
    <row r="6" spans="1:9" s="1" customFormat="1" ht="14.25" x14ac:dyDescent="0.2">
      <c r="A6" s="31"/>
      <c r="B6" s="80"/>
      <c r="C6" s="32"/>
      <c r="D6" s="33" t="s">
        <v>245</v>
      </c>
    </row>
    <row r="7" spans="1:9" s="1" customFormat="1" ht="6.75" customHeight="1" x14ac:dyDescent="0.2">
      <c r="A7" s="31"/>
      <c r="B7" s="80"/>
      <c r="C7" s="32"/>
      <c r="D7" s="33"/>
    </row>
    <row r="8" spans="1:9" s="1" customFormat="1" ht="11.25" hidden="1" customHeight="1" x14ac:dyDescent="0.2">
      <c r="A8" s="50" t="s">
        <v>156</v>
      </c>
      <c r="B8" s="81" t="s">
        <v>9</v>
      </c>
      <c r="C8" s="34">
        <v>0</v>
      </c>
      <c r="D8" s="34">
        <v>0</v>
      </c>
    </row>
    <row r="9" spans="1:9" s="1" customFormat="1" ht="29.25" customHeight="1" x14ac:dyDescent="0.2">
      <c r="A9" s="174" t="s">
        <v>246</v>
      </c>
      <c r="B9" s="174"/>
      <c r="C9" s="174"/>
      <c r="D9" s="174"/>
    </row>
    <row r="10" spans="1:9" s="1" customFormat="1" ht="3.75" customHeight="1" x14ac:dyDescent="0.2">
      <c r="A10" s="35"/>
      <c r="B10" s="82"/>
      <c r="C10" s="36"/>
      <c r="D10" s="35"/>
    </row>
    <row r="11" spans="1:9" s="1" customFormat="1" ht="5.25" customHeight="1" x14ac:dyDescent="0.2">
      <c r="A11" s="175" t="s">
        <v>3</v>
      </c>
      <c r="B11" s="176" t="s">
        <v>230</v>
      </c>
      <c r="C11" s="177" t="s">
        <v>228</v>
      </c>
      <c r="D11" s="178"/>
    </row>
    <row r="12" spans="1:9" s="4" customFormat="1" ht="6.6" customHeight="1" x14ac:dyDescent="0.2">
      <c r="A12" s="175"/>
      <c r="B12" s="176"/>
      <c r="C12" s="179"/>
      <c r="D12" s="180"/>
    </row>
    <row r="13" spans="1:9" s="1" customFormat="1" ht="153" customHeight="1" x14ac:dyDescent="0.2">
      <c r="A13" s="175"/>
      <c r="B13" s="176"/>
      <c r="C13" s="37" t="s">
        <v>6</v>
      </c>
      <c r="D13" s="37" t="s">
        <v>243</v>
      </c>
    </row>
    <row r="14" spans="1:9" s="1" customFormat="1" ht="14.25" hidden="1" x14ac:dyDescent="0.2">
      <c r="A14" s="50"/>
      <c r="B14" s="83"/>
      <c r="C14" s="37"/>
      <c r="D14" s="37"/>
    </row>
    <row r="15" spans="1:9" customFormat="1" ht="25.5" customHeight="1" x14ac:dyDescent="0.2">
      <c r="A15" s="38" t="s">
        <v>11</v>
      </c>
      <c r="B15" s="84" t="s">
        <v>65</v>
      </c>
      <c r="C15" s="40">
        <f>C16+C17+C18+C19+C26+C27</f>
        <v>86938.71100000001</v>
      </c>
      <c r="D15" s="40">
        <f>D16+D17+D18+D19+D26+D27</f>
        <v>4898.5010000000002</v>
      </c>
      <c r="E15" s="5"/>
    </row>
    <row r="16" spans="1:9" s="1" customFormat="1" ht="25.5" x14ac:dyDescent="0.2">
      <c r="A16" s="42">
        <v>102</v>
      </c>
      <c r="B16" s="85" t="s">
        <v>127</v>
      </c>
      <c r="C16" s="43">
        <f>Ведом!F206</f>
        <v>2808.6010000000001</v>
      </c>
      <c r="D16" s="43">
        <f>Ведом!G206</f>
        <v>0</v>
      </c>
      <c r="E16" s="5"/>
      <c r="F16" s="56"/>
      <c r="G16" s="56"/>
      <c r="H16" s="56"/>
      <c r="I16" s="56"/>
    </row>
    <row r="17" spans="1:5" s="56" customFormat="1" ht="36.75" customHeight="1" x14ac:dyDescent="0.2">
      <c r="A17" s="42">
        <v>104</v>
      </c>
      <c r="B17" s="85" t="s">
        <v>66</v>
      </c>
      <c r="C17" s="43">
        <f>Ведом!F219+Ведом!F16</f>
        <v>19747.071</v>
      </c>
      <c r="D17" s="43">
        <f>Ведом!G16+Ведом!G219</f>
        <v>936.56500000000005</v>
      </c>
      <c r="E17" s="5"/>
    </row>
    <row r="18" spans="1:5" s="56" customFormat="1" x14ac:dyDescent="0.2">
      <c r="A18" s="42">
        <v>105</v>
      </c>
      <c r="B18" s="85" t="s">
        <v>229</v>
      </c>
      <c r="C18" s="43">
        <f>Ведом!F246</f>
        <v>1.3720000000000001</v>
      </c>
      <c r="D18" s="43">
        <f>Ведом!G246</f>
        <v>1.3720000000000001</v>
      </c>
      <c r="E18" s="5"/>
    </row>
    <row r="19" spans="1:5" s="56" customFormat="1" ht="25.5" x14ac:dyDescent="0.2">
      <c r="A19" s="42">
        <v>106</v>
      </c>
      <c r="B19" s="85" t="s">
        <v>75</v>
      </c>
      <c r="C19" s="43">
        <f>Ведом!F30+Ведом!F491</f>
        <v>14978.894999999999</v>
      </c>
      <c r="D19" s="43">
        <f>Ведом!G30</f>
        <v>0</v>
      </c>
      <c r="E19" s="5"/>
    </row>
    <row r="20" spans="1:5" s="56" customFormat="1" hidden="1" x14ac:dyDescent="0.2">
      <c r="A20" s="42">
        <v>107</v>
      </c>
      <c r="B20" s="85" t="s">
        <v>190</v>
      </c>
      <c r="C20" s="43" t="e">
        <f>C21</f>
        <v>#REF!</v>
      </c>
      <c r="D20" s="43"/>
      <c r="E20" s="5"/>
    </row>
    <row r="21" spans="1:5" s="56" customFormat="1" hidden="1" x14ac:dyDescent="0.2">
      <c r="A21" s="42">
        <v>107</v>
      </c>
      <c r="B21" s="85" t="s">
        <v>90</v>
      </c>
      <c r="C21" s="43" t="e">
        <f>C24</f>
        <v>#REF!</v>
      </c>
      <c r="D21" s="43"/>
      <c r="E21" s="5"/>
    </row>
    <row r="22" spans="1:5" s="56" customFormat="1" hidden="1" x14ac:dyDescent="0.2">
      <c r="A22" s="42">
        <v>107</v>
      </c>
      <c r="B22" s="85" t="s">
        <v>83</v>
      </c>
      <c r="C22" s="43" t="e">
        <f>C23</f>
        <v>#REF!</v>
      </c>
      <c r="D22" s="43"/>
      <c r="E22" s="5"/>
    </row>
    <row r="23" spans="1:5" s="56" customFormat="1" hidden="1" x14ac:dyDescent="0.2">
      <c r="A23" s="42">
        <v>107</v>
      </c>
      <c r="B23" s="85" t="s">
        <v>193</v>
      </c>
      <c r="C23" s="43" t="e">
        <f>C24</f>
        <v>#REF!</v>
      </c>
      <c r="D23" s="43"/>
      <c r="E23" s="5"/>
    </row>
    <row r="24" spans="1:5" s="56" customFormat="1" hidden="1" x14ac:dyDescent="0.2">
      <c r="A24" s="42">
        <v>107</v>
      </c>
      <c r="B24" s="85" t="s">
        <v>73</v>
      </c>
      <c r="C24" s="43" t="e">
        <f>C25</f>
        <v>#REF!</v>
      </c>
      <c r="D24" s="43"/>
      <c r="E24" s="5"/>
    </row>
    <row r="25" spans="1:5" s="56" customFormat="1" hidden="1" x14ac:dyDescent="0.2">
      <c r="A25" s="42">
        <v>107</v>
      </c>
      <c r="B25" s="85" t="s">
        <v>191</v>
      </c>
      <c r="C25" s="43" t="e">
        <f>Ведом!#REF!</f>
        <v>#REF!</v>
      </c>
      <c r="D25" s="43"/>
      <c r="E25" s="5"/>
    </row>
    <row r="26" spans="1:5" s="56" customFormat="1" x14ac:dyDescent="0.2">
      <c r="A26" s="42">
        <v>111</v>
      </c>
      <c r="B26" s="85" t="s">
        <v>128</v>
      </c>
      <c r="C26" s="43">
        <f>Ведом!F251</f>
        <v>100</v>
      </c>
      <c r="D26" s="43">
        <f>Ведом!G251</f>
        <v>0</v>
      </c>
      <c r="E26" s="5"/>
    </row>
    <row r="27" spans="1:5" s="56" customFormat="1" x14ac:dyDescent="0.2">
      <c r="A27" s="42">
        <v>113</v>
      </c>
      <c r="B27" s="85" t="s">
        <v>93</v>
      </c>
      <c r="C27" s="43">
        <f>Ведом!F75+Ведом!F259+Ведом!F42</f>
        <v>49302.772000000004</v>
      </c>
      <c r="D27" s="43">
        <f>Ведом!G75+Ведом!G259</f>
        <v>3960.5639999999999</v>
      </c>
      <c r="E27" s="5"/>
    </row>
    <row r="28" spans="1:5" hidden="1" x14ac:dyDescent="0.2">
      <c r="A28" s="42">
        <v>113</v>
      </c>
      <c r="B28" s="85" t="s">
        <v>90</v>
      </c>
      <c r="C28" s="43">
        <f>C29+C33</f>
        <v>0</v>
      </c>
      <c r="D28" s="43">
        <f>D29+D33</f>
        <v>0</v>
      </c>
      <c r="E28" s="5"/>
    </row>
    <row r="29" spans="1:5" hidden="1" x14ac:dyDescent="0.2">
      <c r="A29" s="42">
        <v>113</v>
      </c>
      <c r="B29" s="85" t="s">
        <v>95</v>
      </c>
      <c r="C29" s="43">
        <f>C30</f>
        <v>0</v>
      </c>
      <c r="D29" s="43"/>
      <c r="E29" s="5"/>
    </row>
    <row r="30" spans="1:5" hidden="1" x14ac:dyDescent="0.2">
      <c r="A30" s="42">
        <v>113</v>
      </c>
      <c r="B30" s="85" t="s">
        <v>134</v>
      </c>
      <c r="C30" s="43">
        <f>C31</f>
        <v>0</v>
      </c>
      <c r="D30" s="43"/>
      <c r="E30" s="5"/>
    </row>
    <row r="31" spans="1:5" ht="25.5" hidden="1" x14ac:dyDescent="0.2">
      <c r="A31" s="42">
        <v>113</v>
      </c>
      <c r="B31" s="85" t="s">
        <v>71</v>
      </c>
      <c r="C31" s="43">
        <f>C32</f>
        <v>0</v>
      </c>
      <c r="D31" s="43"/>
      <c r="E31" s="5"/>
    </row>
    <row r="32" spans="1:5" ht="25.5" hidden="1" x14ac:dyDescent="0.2">
      <c r="A32" s="42">
        <v>113</v>
      </c>
      <c r="B32" s="85" t="s">
        <v>72</v>
      </c>
      <c r="C32" s="43">
        <f>Ведом!F100+Ведом!F311</f>
        <v>0</v>
      </c>
      <c r="D32" s="43"/>
      <c r="E32" s="5"/>
    </row>
    <row r="33" spans="1:5" hidden="1" x14ac:dyDescent="0.2">
      <c r="A33" s="42">
        <v>113</v>
      </c>
      <c r="B33" s="85" t="s">
        <v>83</v>
      </c>
      <c r="C33" s="43">
        <f>C34</f>
        <v>0</v>
      </c>
      <c r="D33" s="43">
        <f>D34</f>
        <v>0</v>
      </c>
      <c r="E33" s="5"/>
    </row>
    <row r="34" spans="1:5" hidden="1" x14ac:dyDescent="0.2">
      <c r="A34" s="42">
        <v>113</v>
      </c>
      <c r="B34" s="85" t="s">
        <v>73</v>
      </c>
      <c r="C34" s="43">
        <f>C35</f>
        <v>0</v>
      </c>
      <c r="D34" s="43">
        <f>D35</f>
        <v>0</v>
      </c>
      <c r="E34" s="5"/>
    </row>
    <row r="35" spans="1:5" hidden="1" x14ac:dyDescent="0.2">
      <c r="A35" s="42">
        <v>113</v>
      </c>
      <c r="B35" s="85" t="s">
        <v>170</v>
      </c>
      <c r="C35" s="43">
        <f>Ведом!F307</f>
        <v>0</v>
      </c>
      <c r="D35" s="43"/>
      <c r="E35" s="5"/>
    </row>
    <row r="36" spans="1:5" x14ac:dyDescent="0.2">
      <c r="A36" s="38" t="s">
        <v>27</v>
      </c>
      <c r="B36" s="84" t="s">
        <v>100</v>
      </c>
      <c r="C36" s="41">
        <f>C37+C38+C39+C40</f>
        <v>32983.307000000001</v>
      </c>
      <c r="D36" s="40">
        <f>D37+D38+D39+D40</f>
        <v>8625.69</v>
      </c>
      <c r="E36" s="5"/>
    </row>
    <row r="37" spans="1:5" s="56" customFormat="1" x14ac:dyDescent="0.2">
      <c r="A37" s="42">
        <v>405</v>
      </c>
      <c r="B37" s="85" t="s">
        <v>135</v>
      </c>
      <c r="C37" s="43">
        <f>Ведом!F315</f>
        <v>13192.064</v>
      </c>
      <c r="D37" s="43">
        <f>Ведом!G315</f>
        <v>8580.5360000000001</v>
      </c>
      <c r="E37" s="5"/>
    </row>
    <row r="38" spans="1:5" s="56" customFormat="1" ht="11.25" customHeight="1" x14ac:dyDescent="0.2">
      <c r="A38" s="42">
        <v>408</v>
      </c>
      <c r="B38" s="85" t="s">
        <v>140</v>
      </c>
      <c r="C38" s="43">
        <f>Ведом!F350</f>
        <v>4280.1779999999999</v>
      </c>
      <c r="D38" s="43">
        <f>Ведом!G350</f>
        <v>0</v>
      </c>
      <c r="E38" s="5"/>
    </row>
    <row r="39" spans="1:5" s="56" customFormat="1" x14ac:dyDescent="0.2">
      <c r="A39" s="42">
        <v>409</v>
      </c>
      <c r="B39" s="85" t="s">
        <v>101</v>
      </c>
      <c r="C39" s="43">
        <f>Ведом!F101</f>
        <v>14846.611000000001</v>
      </c>
      <c r="D39" s="43">
        <f>Ведом!G101</f>
        <v>0</v>
      </c>
      <c r="E39" s="5"/>
    </row>
    <row r="40" spans="1:5" s="56" customFormat="1" x14ac:dyDescent="0.2">
      <c r="A40" s="42">
        <v>412</v>
      </c>
      <c r="B40" s="85" t="s">
        <v>103</v>
      </c>
      <c r="C40" s="43">
        <f>Ведом!F111+Ведом!F364</f>
        <v>664.45399999999995</v>
      </c>
      <c r="D40" s="43">
        <f>Ведом!G111+Ведом!G364</f>
        <v>45.154000000000003</v>
      </c>
      <c r="E40" s="5"/>
    </row>
    <row r="41" spans="1:5" x14ac:dyDescent="0.2">
      <c r="A41" s="38" t="s">
        <v>30</v>
      </c>
      <c r="B41" s="84" t="s">
        <v>105</v>
      </c>
      <c r="C41" s="41">
        <f>C42+C50+C51</f>
        <v>11642.159</v>
      </c>
      <c r="D41" s="41">
        <f>D42+D50+D51</f>
        <v>0</v>
      </c>
      <c r="E41" s="5"/>
    </row>
    <row r="42" spans="1:5" s="56" customFormat="1" x14ac:dyDescent="0.2">
      <c r="A42" s="42">
        <v>501</v>
      </c>
      <c r="B42" s="85" t="s">
        <v>106</v>
      </c>
      <c r="C42" s="43">
        <f>Ведом!F122</f>
        <v>140</v>
      </c>
      <c r="D42" s="43">
        <v>0</v>
      </c>
      <c r="E42" s="5"/>
    </row>
    <row r="43" spans="1:5" s="56" customFormat="1" hidden="1" x14ac:dyDescent="0.2">
      <c r="A43" s="42">
        <v>502</v>
      </c>
      <c r="B43" s="85" t="s">
        <v>188</v>
      </c>
      <c r="C43" s="43" t="e">
        <f t="shared" ref="C43:C48" si="0">C44</f>
        <v>#REF!</v>
      </c>
      <c r="D43" s="43"/>
      <c r="E43" s="5"/>
    </row>
    <row r="44" spans="1:5" s="56" customFormat="1" hidden="1" x14ac:dyDescent="0.2">
      <c r="A44" s="42">
        <v>502</v>
      </c>
      <c r="B44" s="85" t="s">
        <v>90</v>
      </c>
      <c r="C44" s="43" t="e">
        <f t="shared" si="0"/>
        <v>#REF!</v>
      </c>
      <c r="D44" s="43"/>
      <c r="E44" s="5"/>
    </row>
    <row r="45" spans="1:5" s="56" customFormat="1" ht="25.5" hidden="1" x14ac:dyDescent="0.2">
      <c r="A45" s="42">
        <v>502</v>
      </c>
      <c r="B45" s="85" t="s">
        <v>169</v>
      </c>
      <c r="C45" s="43" t="e">
        <f t="shared" si="0"/>
        <v>#REF!</v>
      </c>
      <c r="D45" s="43"/>
      <c r="E45" s="5"/>
    </row>
    <row r="46" spans="1:5" s="56" customFormat="1" hidden="1" x14ac:dyDescent="0.2">
      <c r="A46" s="42">
        <v>502</v>
      </c>
      <c r="B46" s="85" t="s">
        <v>79</v>
      </c>
      <c r="C46" s="43" t="e">
        <f t="shared" si="0"/>
        <v>#REF!</v>
      </c>
      <c r="D46" s="43"/>
      <c r="E46" s="5"/>
    </row>
    <row r="47" spans="1:5" s="56" customFormat="1" hidden="1" x14ac:dyDescent="0.2">
      <c r="A47" s="42">
        <v>502</v>
      </c>
      <c r="B47" s="85" t="s">
        <v>189</v>
      </c>
      <c r="C47" s="43" t="e">
        <f t="shared" si="0"/>
        <v>#REF!</v>
      </c>
      <c r="D47" s="43"/>
      <c r="E47" s="5"/>
    </row>
    <row r="48" spans="1:5" s="56" customFormat="1" hidden="1" x14ac:dyDescent="0.2">
      <c r="A48" s="42">
        <v>502</v>
      </c>
      <c r="B48" s="85" t="s">
        <v>81</v>
      </c>
      <c r="C48" s="43" t="e">
        <f t="shared" si="0"/>
        <v>#REF!</v>
      </c>
      <c r="D48" s="43"/>
      <c r="E48" s="5"/>
    </row>
    <row r="49" spans="1:5" s="56" customFormat="1" hidden="1" x14ac:dyDescent="0.2">
      <c r="A49" s="42">
        <v>502</v>
      </c>
      <c r="B49" s="85" t="s">
        <v>82</v>
      </c>
      <c r="C49" s="43" t="e">
        <f>Ведом!#REF!</f>
        <v>#REF!</v>
      </c>
      <c r="D49" s="43"/>
      <c r="E49" s="5"/>
    </row>
    <row r="50" spans="1:5" s="56" customFormat="1" hidden="1" x14ac:dyDescent="0.2">
      <c r="A50" s="42">
        <v>502</v>
      </c>
      <c r="B50" s="85" t="s">
        <v>188</v>
      </c>
      <c r="C50" s="43">
        <f>Ведом!F371</f>
        <v>0</v>
      </c>
      <c r="D50" s="43">
        <f>Ведом!G371</f>
        <v>0</v>
      </c>
      <c r="E50" s="5"/>
    </row>
    <row r="51" spans="1:5" s="56" customFormat="1" hidden="1" x14ac:dyDescent="0.2">
      <c r="A51" s="42">
        <v>503</v>
      </c>
      <c r="B51" s="85" t="s">
        <v>168</v>
      </c>
      <c r="C51" s="43">
        <f>Ведом!F132</f>
        <v>11502.159</v>
      </c>
      <c r="D51" s="43">
        <f>Ведом!G132</f>
        <v>0</v>
      </c>
      <c r="E51" s="5"/>
    </row>
    <row r="52" spans="1:5" s="56" customFormat="1" ht="0.75" hidden="1" customHeight="1" x14ac:dyDescent="0.2">
      <c r="A52" s="42">
        <v>503</v>
      </c>
      <c r="B52" s="85" t="s">
        <v>167</v>
      </c>
      <c r="C52" s="43" t="e">
        <f>C53+C57+C61</f>
        <v>#REF!</v>
      </c>
      <c r="D52" s="43" t="e">
        <f>D53+D57+D61</f>
        <v>#REF!</v>
      </c>
      <c r="E52" s="5"/>
    </row>
    <row r="53" spans="1:5" s="56" customFormat="1" ht="51" hidden="1" x14ac:dyDescent="0.2">
      <c r="A53" s="42">
        <v>503</v>
      </c>
      <c r="B53" s="85" t="s">
        <v>119</v>
      </c>
      <c r="C53" s="43" t="e">
        <f t="shared" ref="C53:D55" si="1">C54</f>
        <v>#REF!</v>
      </c>
      <c r="D53" s="43" t="e">
        <f t="shared" si="1"/>
        <v>#REF!</v>
      </c>
      <c r="E53" s="5"/>
    </row>
    <row r="54" spans="1:5" s="56" customFormat="1" ht="51" hidden="1" x14ac:dyDescent="0.2">
      <c r="A54" s="42">
        <v>503</v>
      </c>
      <c r="B54" s="85" t="s">
        <v>166</v>
      </c>
      <c r="C54" s="43" t="e">
        <f t="shared" si="1"/>
        <v>#REF!</v>
      </c>
      <c r="D54" s="43" t="e">
        <f t="shared" si="1"/>
        <v>#REF!</v>
      </c>
      <c r="E54" s="5"/>
    </row>
    <row r="55" spans="1:5" s="56" customFormat="1" ht="25.5" hidden="1" x14ac:dyDescent="0.2">
      <c r="A55" s="42">
        <v>503</v>
      </c>
      <c r="B55" s="85" t="s">
        <v>71</v>
      </c>
      <c r="C55" s="43" t="e">
        <f t="shared" si="1"/>
        <v>#REF!</v>
      </c>
      <c r="D55" s="43" t="e">
        <f t="shared" si="1"/>
        <v>#REF!</v>
      </c>
      <c r="E55" s="5"/>
    </row>
    <row r="56" spans="1:5" s="56" customFormat="1" ht="25.5" hidden="1" x14ac:dyDescent="0.2">
      <c r="A56" s="42">
        <v>503</v>
      </c>
      <c r="B56" s="85" t="s">
        <v>72</v>
      </c>
      <c r="C56" s="43" t="e">
        <f>Ведом!#REF!</f>
        <v>#REF!</v>
      </c>
      <c r="D56" s="43" t="e">
        <f>Ведом!#REF!</f>
        <v>#REF!</v>
      </c>
      <c r="E56" s="5"/>
    </row>
    <row r="57" spans="1:5" s="56" customFormat="1" ht="51" hidden="1" x14ac:dyDescent="0.2">
      <c r="A57" s="42">
        <v>503</v>
      </c>
      <c r="B57" s="85" t="s">
        <v>174</v>
      </c>
      <c r="C57" s="43" t="e">
        <f>C58</f>
        <v>#REF!</v>
      </c>
      <c r="D57" s="43"/>
      <c r="E57" s="5"/>
    </row>
    <row r="58" spans="1:5" s="56" customFormat="1" ht="51" hidden="1" x14ac:dyDescent="0.2">
      <c r="A58" s="42">
        <v>503</v>
      </c>
      <c r="B58" s="85" t="s">
        <v>195</v>
      </c>
      <c r="C58" s="43" t="e">
        <f>C59</f>
        <v>#REF!</v>
      </c>
      <c r="D58" s="43"/>
      <c r="E58" s="5"/>
    </row>
    <row r="59" spans="1:5" s="56" customFormat="1" ht="25.5" hidden="1" x14ac:dyDescent="0.2">
      <c r="A59" s="42">
        <v>503</v>
      </c>
      <c r="B59" s="85" t="s">
        <v>71</v>
      </c>
      <c r="C59" s="43" t="e">
        <f>C60</f>
        <v>#REF!</v>
      </c>
      <c r="D59" s="43"/>
      <c r="E59" s="5"/>
    </row>
    <row r="60" spans="1:5" s="56" customFormat="1" ht="25.5" hidden="1" x14ac:dyDescent="0.2">
      <c r="A60" s="42">
        <v>503</v>
      </c>
      <c r="B60" s="85" t="s">
        <v>72</v>
      </c>
      <c r="C60" s="43" t="e">
        <f>Ведом!#REF!</f>
        <v>#REF!</v>
      </c>
      <c r="D60" s="43"/>
      <c r="E60" s="5"/>
    </row>
    <row r="61" spans="1:5" s="56" customFormat="1" ht="38.25" hidden="1" x14ac:dyDescent="0.2">
      <c r="A61" s="42">
        <v>503</v>
      </c>
      <c r="B61" s="85" t="s">
        <v>194</v>
      </c>
      <c r="C61" s="43" t="e">
        <f>C62</f>
        <v>#REF!</v>
      </c>
      <c r="D61" s="43" t="e">
        <f>D62</f>
        <v>#REF!</v>
      </c>
      <c r="E61" s="5"/>
    </row>
    <row r="62" spans="1:5" s="56" customFormat="1" ht="25.5" hidden="1" x14ac:dyDescent="0.2">
      <c r="A62" s="42">
        <v>503</v>
      </c>
      <c r="B62" s="85" t="s">
        <v>71</v>
      </c>
      <c r="C62" s="43" t="e">
        <f>#REF!</f>
        <v>#REF!</v>
      </c>
      <c r="D62" s="43" t="e">
        <f>#REF!</f>
        <v>#REF!</v>
      </c>
      <c r="E62" s="5"/>
    </row>
    <row r="63" spans="1:5" s="57" customFormat="1" x14ac:dyDescent="0.2">
      <c r="A63" s="42">
        <v>503</v>
      </c>
      <c r="B63" s="85" t="s">
        <v>168</v>
      </c>
      <c r="C63" s="43">
        <f>Ведом!F129</f>
        <v>11502.159</v>
      </c>
      <c r="D63" s="43"/>
      <c r="E63" s="51"/>
    </row>
    <row r="64" spans="1:5" s="57" customFormat="1" x14ac:dyDescent="0.2">
      <c r="A64" s="38">
        <v>600</v>
      </c>
      <c r="B64" s="84" t="s">
        <v>277</v>
      </c>
      <c r="C64" s="41">
        <f>C65</f>
        <v>2100</v>
      </c>
      <c r="D64" s="41">
        <f>D65</f>
        <v>1000</v>
      </c>
      <c r="E64" s="51"/>
    </row>
    <row r="65" spans="1:5" s="57" customFormat="1" x14ac:dyDescent="0.2">
      <c r="A65" s="42">
        <v>605</v>
      </c>
      <c r="B65" s="85" t="s">
        <v>275</v>
      </c>
      <c r="C65" s="43">
        <f>Ведом!F133</f>
        <v>2100</v>
      </c>
      <c r="D65" s="43">
        <f>Ведом!G133</f>
        <v>1000</v>
      </c>
      <c r="E65" s="51"/>
    </row>
    <row r="66" spans="1:5" x14ac:dyDescent="0.2">
      <c r="A66" s="38" t="s">
        <v>14</v>
      </c>
      <c r="B66" s="84" t="s">
        <v>76</v>
      </c>
      <c r="C66" s="41">
        <f>C67+C75+C76+C77</f>
        <v>66394.566000000006</v>
      </c>
      <c r="D66" s="41">
        <f>D67+D75+D76+D77</f>
        <v>9314.098</v>
      </c>
      <c r="E66" s="5"/>
    </row>
    <row r="67" spans="1:5" s="56" customFormat="1" x14ac:dyDescent="0.2">
      <c r="A67" s="42">
        <v>701</v>
      </c>
      <c r="B67" s="85" t="s">
        <v>142</v>
      </c>
      <c r="C67" s="43">
        <f>Ведом!F377</f>
        <v>12610.42</v>
      </c>
      <c r="D67" s="43">
        <f>Ведом!G377</f>
        <v>0</v>
      </c>
      <c r="E67" s="5"/>
    </row>
    <row r="68" spans="1:5" s="56" customFormat="1" ht="51" hidden="1" x14ac:dyDescent="0.2">
      <c r="A68" s="42">
        <v>701</v>
      </c>
      <c r="B68" s="85" t="s">
        <v>174</v>
      </c>
      <c r="C68" s="43">
        <f>C69</f>
        <v>0</v>
      </c>
      <c r="D68" s="43">
        <f>D69</f>
        <v>0</v>
      </c>
      <c r="E68" s="5"/>
    </row>
    <row r="69" spans="1:5" s="56" customFormat="1" ht="38.25" hidden="1" x14ac:dyDescent="0.2">
      <c r="A69" s="42">
        <v>701</v>
      </c>
      <c r="B69" s="85" t="s">
        <v>110</v>
      </c>
      <c r="C69" s="43">
        <f>C72</f>
        <v>0</v>
      </c>
      <c r="D69" s="43">
        <f>D72</f>
        <v>0</v>
      </c>
      <c r="E69" s="5"/>
    </row>
    <row r="70" spans="1:5" s="56" customFormat="1" ht="38.25" hidden="1" x14ac:dyDescent="0.2">
      <c r="A70" s="42">
        <v>701</v>
      </c>
      <c r="B70" s="85" t="s">
        <v>110</v>
      </c>
      <c r="C70" s="43">
        <v>0</v>
      </c>
      <c r="D70" s="43">
        <v>0</v>
      </c>
      <c r="E70" s="5"/>
    </row>
    <row r="71" spans="1:5" s="56" customFormat="1" ht="38.25" hidden="1" x14ac:dyDescent="0.2">
      <c r="A71" s="42">
        <v>701</v>
      </c>
      <c r="B71" s="85" t="s">
        <v>110</v>
      </c>
      <c r="C71" s="43">
        <v>0</v>
      </c>
      <c r="D71" s="43">
        <v>0</v>
      </c>
      <c r="E71" s="5"/>
    </row>
    <row r="72" spans="1:5" s="56" customFormat="1" ht="25.5" hidden="1" x14ac:dyDescent="0.2">
      <c r="A72" s="42">
        <v>701</v>
      </c>
      <c r="B72" s="85" t="s">
        <v>144</v>
      </c>
      <c r="C72" s="43">
        <f>C73</f>
        <v>0</v>
      </c>
      <c r="D72" s="43">
        <f>D73</f>
        <v>0</v>
      </c>
      <c r="E72" s="5"/>
    </row>
    <row r="73" spans="1:5" s="56" customFormat="1" ht="25.5" hidden="1" x14ac:dyDescent="0.2">
      <c r="A73" s="42">
        <v>701</v>
      </c>
      <c r="B73" s="85" t="s">
        <v>98</v>
      </c>
      <c r="C73" s="43">
        <f>C74</f>
        <v>0</v>
      </c>
      <c r="D73" s="43">
        <f>D74</f>
        <v>0</v>
      </c>
      <c r="E73" s="5"/>
    </row>
    <row r="74" spans="1:5" s="56" customFormat="1" hidden="1" x14ac:dyDescent="0.2">
      <c r="A74" s="42">
        <v>701</v>
      </c>
      <c r="B74" s="85" t="s">
        <v>99</v>
      </c>
      <c r="C74" s="43">
        <f>Ведом!F392</f>
        <v>0</v>
      </c>
      <c r="D74" s="43">
        <f>Ведом!G392</f>
        <v>0</v>
      </c>
      <c r="E74" s="5"/>
    </row>
    <row r="75" spans="1:5" s="56" customFormat="1" x14ac:dyDescent="0.2">
      <c r="A75" s="42">
        <v>702</v>
      </c>
      <c r="B75" s="85" t="s">
        <v>77</v>
      </c>
      <c r="C75" s="43">
        <f>Ведом!F49+Ведом!F399</f>
        <v>40589.758000000002</v>
      </c>
      <c r="D75" s="43">
        <f>Ведом!G49+Ведом!G399</f>
        <v>0</v>
      </c>
      <c r="E75" s="5"/>
    </row>
    <row r="76" spans="1:5" s="56" customFormat="1" ht="14.25" customHeight="1" x14ac:dyDescent="0.2">
      <c r="A76" s="42">
        <v>707</v>
      </c>
      <c r="B76" s="85" t="s">
        <v>163</v>
      </c>
      <c r="C76" s="43">
        <f>Ведом!F137+Ведом!F441</f>
        <v>4171.4549999999999</v>
      </c>
      <c r="D76" s="43">
        <f>Ведом!G137+Ведом!G441</f>
        <v>1907.098</v>
      </c>
      <c r="E76" s="5"/>
    </row>
    <row r="77" spans="1:5" s="56" customFormat="1" x14ac:dyDescent="0.2">
      <c r="A77" s="42">
        <v>709</v>
      </c>
      <c r="B77" s="86" t="s">
        <v>240</v>
      </c>
      <c r="C77" s="43">
        <f>Ведом!F450</f>
        <v>9022.9330000000009</v>
      </c>
      <c r="D77" s="43">
        <f>Ведом!G450</f>
        <v>7407</v>
      </c>
      <c r="E77" s="5"/>
    </row>
    <row r="78" spans="1:5" x14ac:dyDescent="0.2">
      <c r="A78" s="38" t="s">
        <v>34</v>
      </c>
      <c r="B78" s="84" t="s">
        <v>112</v>
      </c>
      <c r="C78" s="41">
        <f>C79</f>
        <v>40750.041999999994</v>
      </c>
      <c r="D78" s="41">
        <f>D79</f>
        <v>189.99</v>
      </c>
      <c r="E78" s="5"/>
    </row>
    <row r="79" spans="1:5" s="56" customFormat="1" x14ac:dyDescent="0.2">
      <c r="A79" s="42">
        <v>801</v>
      </c>
      <c r="B79" s="85" t="s">
        <v>113</v>
      </c>
      <c r="C79" s="43">
        <f>Ведом!F153+Ведом!F445</f>
        <v>40750.041999999994</v>
      </c>
      <c r="D79" s="43">
        <f>Ведом!G153+Ведом!G445</f>
        <v>189.99</v>
      </c>
      <c r="E79" s="5"/>
    </row>
    <row r="80" spans="1:5" x14ac:dyDescent="0.2">
      <c r="A80" s="38" t="s">
        <v>36</v>
      </c>
      <c r="B80" s="84" t="s">
        <v>114</v>
      </c>
      <c r="C80" s="41">
        <f>C81+C82+C83+C111</f>
        <v>32729.963</v>
      </c>
      <c r="D80" s="41">
        <f>D81+D82+D83+D111</f>
        <v>30473.384999999998</v>
      </c>
      <c r="E80" s="5"/>
    </row>
    <row r="81" spans="1:5" s="56" customFormat="1" ht="13.5" customHeight="1" x14ac:dyDescent="0.2">
      <c r="A81" s="42">
        <v>1001</v>
      </c>
      <c r="B81" s="85" t="s">
        <v>147</v>
      </c>
      <c r="C81" s="43">
        <f>Ведом!F454</f>
        <v>1759.885</v>
      </c>
      <c r="D81" s="43">
        <v>0</v>
      </c>
      <c r="E81" s="5"/>
    </row>
    <row r="82" spans="1:5" s="56" customFormat="1" x14ac:dyDescent="0.2">
      <c r="A82" s="42">
        <v>1003</v>
      </c>
      <c r="B82" s="85" t="s">
        <v>115</v>
      </c>
      <c r="C82" s="43">
        <f>Ведом!F165</f>
        <v>4379.6679999999997</v>
      </c>
      <c r="D82" s="43">
        <f>Ведом!G165</f>
        <v>4341.82</v>
      </c>
      <c r="E82" s="5"/>
    </row>
    <row r="83" spans="1:5" s="56" customFormat="1" x14ac:dyDescent="0.2">
      <c r="A83" s="42">
        <v>1004</v>
      </c>
      <c r="B83" s="85" t="s">
        <v>120</v>
      </c>
      <c r="C83" s="43">
        <f>Ведом!F172+Ведом!F463</f>
        <v>25862.422999999999</v>
      </c>
      <c r="D83" s="43">
        <f>Ведом!G172+Ведом!G463</f>
        <v>25549.605</v>
      </c>
      <c r="E83" s="5"/>
    </row>
    <row r="84" spans="1:5" s="56" customFormat="1" hidden="1" x14ac:dyDescent="0.2">
      <c r="A84" s="42">
        <v>1004</v>
      </c>
      <c r="B84" s="85" t="s">
        <v>90</v>
      </c>
      <c r="C84" s="43">
        <v>0</v>
      </c>
      <c r="D84" s="43">
        <v>0</v>
      </c>
      <c r="E84" s="5"/>
    </row>
    <row r="85" spans="1:5" s="56" customFormat="1" hidden="1" x14ac:dyDescent="0.2">
      <c r="A85" s="42">
        <v>1004</v>
      </c>
      <c r="B85" s="85" t="s">
        <v>90</v>
      </c>
      <c r="C85" s="43">
        <v>0</v>
      </c>
      <c r="D85" s="43">
        <v>0</v>
      </c>
      <c r="E85" s="5"/>
    </row>
    <row r="86" spans="1:5" s="56" customFormat="1" hidden="1" x14ac:dyDescent="0.2">
      <c r="A86" s="42">
        <v>1004</v>
      </c>
      <c r="B86" s="85" t="s">
        <v>90</v>
      </c>
      <c r="C86" s="43">
        <v>0</v>
      </c>
      <c r="D86" s="43">
        <v>0</v>
      </c>
      <c r="E86" s="5"/>
    </row>
    <row r="87" spans="1:5" s="56" customFormat="1" hidden="1" x14ac:dyDescent="0.2">
      <c r="A87" s="42">
        <v>1004</v>
      </c>
      <c r="B87" s="85" t="s">
        <v>116</v>
      </c>
      <c r="C87" s="43">
        <v>0</v>
      </c>
      <c r="D87" s="43">
        <v>0</v>
      </c>
      <c r="E87" s="5"/>
    </row>
    <row r="88" spans="1:5" s="56" customFormat="1" hidden="1" x14ac:dyDescent="0.2">
      <c r="A88" s="42">
        <v>1004</v>
      </c>
      <c r="B88" s="85" t="s">
        <v>116</v>
      </c>
      <c r="C88" s="43">
        <v>0</v>
      </c>
      <c r="D88" s="43">
        <v>0</v>
      </c>
      <c r="E88" s="5"/>
    </row>
    <row r="89" spans="1:5" s="56" customFormat="1" hidden="1" x14ac:dyDescent="0.2">
      <c r="A89" s="42">
        <v>1004</v>
      </c>
      <c r="B89" s="85" t="s">
        <v>116</v>
      </c>
      <c r="C89" s="43">
        <v>0</v>
      </c>
      <c r="D89" s="43">
        <v>0</v>
      </c>
      <c r="E89" s="5"/>
    </row>
    <row r="90" spans="1:5" s="56" customFormat="1" ht="38.25" hidden="1" x14ac:dyDescent="0.2">
      <c r="A90" s="42">
        <v>1004</v>
      </c>
      <c r="B90" s="85" t="s">
        <v>121</v>
      </c>
      <c r="C90" s="43">
        <v>0</v>
      </c>
      <c r="D90" s="43">
        <v>0</v>
      </c>
      <c r="E90" s="5"/>
    </row>
    <row r="91" spans="1:5" s="56" customFormat="1" ht="38.25" hidden="1" x14ac:dyDescent="0.2">
      <c r="A91" s="42">
        <v>1004</v>
      </c>
      <c r="B91" s="85" t="s">
        <v>121</v>
      </c>
      <c r="C91" s="43">
        <v>0</v>
      </c>
      <c r="D91" s="43">
        <v>0</v>
      </c>
      <c r="E91" s="5"/>
    </row>
    <row r="92" spans="1:5" s="56" customFormat="1" hidden="1" x14ac:dyDescent="0.2">
      <c r="A92" s="42">
        <v>1004</v>
      </c>
      <c r="B92" s="85" t="s">
        <v>122</v>
      </c>
      <c r="C92" s="43">
        <v>0</v>
      </c>
      <c r="D92" s="43">
        <v>0</v>
      </c>
      <c r="E92" s="5"/>
    </row>
    <row r="93" spans="1:5" s="56" customFormat="1" hidden="1" x14ac:dyDescent="0.2">
      <c r="A93" s="42">
        <v>1004</v>
      </c>
      <c r="B93" s="85" t="s">
        <v>123</v>
      </c>
      <c r="C93" s="43">
        <v>0</v>
      </c>
      <c r="D93" s="43">
        <v>0</v>
      </c>
      <c r="E93" s="5"/>
    </row>
    <row r="94" spans="1:5" s="56" customFormat="1" ht="25.5" hidden="1" x14ac:dyDescent="0.2">
      <c r="A94" s="42">
        <v>1004</v>
      </c>
      <c r="B94" s="85" t="s">
        <v>78</v>
      </c>
      <c r="C94" s="43">
        <v>0</v>
      </c>
      <c r="D94" s="43">
        <v>0</v>
      </c>
      <c r="E94" s="5"/>
    </row>
    <row r="95" spans="1:5" s="56" customFormat="1" hidden="1" x14ac:dyDescent="0.2">
      <c r="A95" s="42">
        <v>1004</v>
      </c>
      <c r="B95" s="85" t="s">
        <v>91</v>
      </c>
      <c r="C95" s="43">
        <v>0</v>
      </c>
      <c r="D95" s="43">
        <v>0</v>
      </c>
      <c r="E95" s="5"/>
    </row>
    <row r="96" spans="1:5" s="56" customFormat="1" hidden="1" x14ac:dyDescent="0.2">
      <c r="A96" s="42">
        <v>1004</v>
      </c>
      <c r="B96" s="85" t="s">
        <v>91</v>
      </c>
      <c r="C96" s="43">
        <v>0</v>
      </c>
      <c r="D96" s="43">
        <v>0</v>
      </c>
      <c r="E96" s="5"/>
    </row>
    <row r="97" spans="1:5" s="56" customFormat="1" ht="51" hidden="1" x14ac:dyDescent="0.2">
      <c r="A97" s="42">
        <v>1004</v>
      </c>
      <c r="B97" s="85" t="s">
        <v>124</v>
      </c>
      <c r="C97" s="43">
        <v>0</v>
      </c>
      <c r="D97" s="43">
        <v>0</v>
      </c>
      <c r="E97" s="5"/>
    </row>
    <row r="98" spans="1:5" s="56" customFormat="1" ht="51" hidden="1" x14ac:dyDescent="0.2">
      <c r="A98" s="42">
        <v>1004</v>
      </c>
      <c r="B98" s="85" t="s">
        <v>124</v>
      </c>
      <c r="C98" s="43">
        <v>0</v>
      </c>
      <c r="D98" s="43">
        <v>0</v>
      </c>
      <c r="E98" s="5"/>
    </row>
    <row r="99" spans="1:5" s="56" customFormat="1" hidden="1" x14ac:dyDescent="0.2">
      <c r="A99" s="42">
        <v>1004</v>
      </c>
      <c r="B99" s="85" t="s">
        <v>122</v>
      </c>
      <c r="C99" s="43">
        <v>0</v>
      </c>
      <c r="D99" s="43">
        <v>0</v>
      </c>
      <c r="E99" s="5"/>
    </row>
    <row r="100" spans="1:5" s="56" customFormat="1" hidden="1" x14ac:dyDescent="0.2">
      <c r="A100" s="42">
        <v>1004</v>
      </c>
      <c r="B100" s="85" t="s">
        <v>123</v>
      </c>
      <c r="C100" s="43">
        <v>0</v>
      </c>
      <c r="D100" s="43">
        <v>0</v>
      </c>
      <c r="E100" s="5"/>
    </row>
    <row r="101" spans="1:5" s="56" customFormat="1" hidden="1" x14ac:dyDescent="0.2">
      <c r="A101" s="42" t="s">
        <v>161</v>
      </c>
      <c r="B101" s="85" t="s">
        <v>90</v>
      </c>
      <c r="C101" s="43" t="e">
        <f t="shared" ref="C101:D103" si="2">C102</f>
        <v>#REF!</v>
      </c>
      <c r="D101" s="43" t="e">
        <f t="shared" si="2"/>
        <v>#REF!</v>
      </c>
      <c r="E101" s="5"/>
    </row>
    <row r="102" spans="1:5" s="56" customFormat="1" ht="25.5" hidden="1" x14ac:dyDescent="0.2">
      <c r="A102" s="42" t="s">
        <v>161</v>
      </c>
      <c r="B102" s="85" t="s">
        <v>169</v>
      </c>
      <c r="C102" s="43" t="e">
        <f>C103+C107</f>
        <v>#REF!</v>
      </c>
      <c r="D102" s="43" t="e">
        <f>D103+D107</f>
        <v>#REF!</v>
      </c>
      <c r="E102" s="5"/>
    </row>
    <row r="103" spans="1:5" s="56" customFormat="1" hidden="1" x14ac:dyDescent="0.2">
      <c r="A103" s="42" t="s">
        <v>161</v>
      </c>
      <c r="B103" s="85" t="s">
        <v>207</v>
      </c>
      <c r="C103" s="43" t="e">
        <f t="shared" si="2"/>
        <v>#REF!</v>
      </c>
      <c r="D103" s="43" t="e">
        <f t="shared" si="2"/>
        <v>#REF!</v>
      </c>
      <c r="E103" s="5"/>
    </row>
    <row r="104" spans="1:5" s="56" customFormat="1" ht="51" hidden="1" x14ac:dyDescent="0.2">
      <c r="A104" s="42">
        <v>1004</v>
      </c>
      <c r="B104" s="85" t="s">
        <v>209</v>
      </c>
      <c r="C104" s="43" t="e">
        <f>C105</f>
        <v>#REF!</v>
      </c>
      <c r="D104" s="43" t="e">
        <f>D105</f>
        <v>#REF!</v>
      </c>
      <c r="E104" s="5"/>
    </row>
    <row r="105" spans="1:5" s="56" customFormat="1" ht="25.5" hidden="1" x14ac:dyDescent="0.2">
      <c r="A105" s="42" t="s">
        <v>161</v>
      </c>
      <c r="B105" s="85" t="s">
        <v>172</v>
      </c>
      <c r="C105" s="43" t="e">
        <f>C106</f>
        <v>#REF!</v>
      </c>
      <c r="D105" s="43" t="e">
        <f>D106</f>
        <v>#REF!</v>
      </c>
      <c r="E105" s="5"/>
    </row>
    <row r="106" spans="1:5" s="56" customFormat="1" hidden="1" x14ac:dyDescent="0.2">
      <c r="A106" s="42" t="s">
        <v>161</v>
      </c>
      <c r="B106" s="85" t="s">
        <v>173</v>
      </c>
      <c r="C106" s="43" t="e">
        <f>Ведом!#REF!</f>
        <v>#REF!</v>
      </c>
      <c r="D106" s="43" t="e">
        <f>Ведом!#REF!</f>
        <v>#REF!</v>
      </c>
      <c r="E106" s="5"/>
    </row>
    <row r="107" spans="1:5" s="56" customFormat="1" ht="54" hidden="1" customHeight="1" x14ac:dyDescent="0.2">
      <c r="A107" s="42" t="s">
        <v>161</v>
      </c>
      <c r="B107" s="85" t="s">
        <v>165</v>
      </c>
      <c r="C107" s="43" t="e">
        <f t="shared" ref="C107:D109" si="3">C108</f>
        <v>#REF!</v>
      </c>
      <c r="D107" s="43" t="e">
        <f t="shared" si="3"/>
        <v>#REF!</v>
      </c>
      <c r="E107" s="5"/>
    </row>
    <row r="108" spans="1:5" s="56" customFormat="1" ht="38.25" hidden="1" x14ac:dyDescent="0.2">
      <c r="A108" s="42">
        <v>1004</v>
      </c>
      <c r="B108" s="85" t="s">
        <v>121</v>
      </c>
      <c r="C108" s="43" t="e">
        <f t="shared" si="3"/>
        <v>#REF!</v>
      </c>
      <c r="D108" s="43" t="e">
        <f t="shared" si="3"/>
        <v>#REF!</v>
      </c>
      <c r="E108" s="5"/>
    </row>
    <row r="109" spans="1:5" s="56" customFormat="1" ht="25.5" hidden="1" x14ac:dyDescent="0.2">
      <c r="A109" s="42" t="s">
        <v>161</v>
      </c>
      <c r="B109" s="85" t="s">
        <v>172</v>
      </c>
      <c r="C109" s="43" t="e">
        <f t="shared" si="3"/>
        <v>#REF!</v>
      </c>
      <c r="D109" s="43" t="e">
        <f t="shared" si="3"/>
        <v>#REF!</v>
      </c>
      <c r="E109" s="5"/>
    </row>
    <row r="110" spans="1:5" s="56" customFormat="1" ht="13.5" hidden="1" customHeight="1" x14ac:dyDescent="0.2">
      <c r="A110" s="42" t="s">
        <v>161</v>
      </c>
      <c r="B110" s="85" t="s">
        <v>173</v>
      </c>
      <c r="C110" s="43" t="e">
        <f>Ведом!#REF!</f>
        <v>#REF!</v>
      </c>
      <c r="D110" s="43" t="e">
        <f>Ведом!#REF!</f>
        <v>#REF!</v>
      </c>
      <c r="E110" s="5"/>
    </row>
    <row r="111" spans="1:5" s="56" customFormat="1" x14ac:dyDescent="0.2">
      <c r="A111" s="55">
        <f>Ведом!C179</f>
        <v>1006</v>
      </c>
      <c r="B111" s="85" t="s">
        <v>213</v>
      </c>
      <c r="C111" s="43">
        <f>Ведом!F179</f>
        <v>727.98699999999997</v>
      </c>
      <c r="D111" s="43">
        <f>Ведом!G179</f>
        <v>581.96</v>
      </c>
      <c r="E111" s="5"/>
    </row>
    <row r="112" spans="1:5" ht="38.25" hidden="1" x14ac:dyDescent="0.2">
      <c r="A112" s="55">
        <v>1006</v>
      </c>
      <c r="B112" s="85" t="s">
        <v>212</v>
      </c>
      <c r="C112" s="43">
        <f t="shared" ref="C112:D114" si="4">C113</f>
        <v>0</v>
      </c>
      <c r="D112" s="43">
        <f t="shared" si="4"/>
        <v>0</v>
      </c>
      <c r="E112" s="5"/>
    </row>
    <row r="113" spans="1:5" ht="25.5" hidden="1" x14ac:dyDescent="0.2">
      <c r="A113" s="55">
        <v>1006</v>
      </c>
      <c r="B113" s="54" t="s">
        <v>211</v>
      </c>
      <c r="C113" s="43">
        <f t="shared" si="4"/>
        <v>0</v>
      </c>
      <c r="D113" s="43">
        <f t="shared" si="4"/>
        <v>0</v>
      </c>
      <c r="E113" s="5"/>
    </row>
    <row r="114" spans="1:5" ht="25.5" hidden="1" x14ac:dyDescent="0.2">
      <c r="A114" s="55">
        <v>1006</v>
      </c>
      <c r="B114" s="85" t="str">
        <f>Ведом!B185</f>
        <v>Предоставление субсидий бюджетным, автономным учреждениям и иным некоммерческим организациям</v>
      </c>
      <c r="C114" s="43">
        <f t="shared" si="4"/>
        <v>0</v>
      </c>
      <c r="D114" s="43">
        <f t="shared" si="4"/>
        <v>0</v>
      </c>
      <c r="E114" s="5"/>
    </row>
    <row r="115" spans="1:5" hidden="1" x14ac:dyDescent="0.2">
      <c r="A115" s="55">
        <f>Ведом!C186</f>
        <v>1006</v>
      </c>
      <c r="B115" s="85" t="str">
        <f>Ведом!B186</f>
        <v>Субсидии автономным учреждениям</v>
      </c>
      <c r="C115" s="43">
        <f>Ведом!F186</f>
        <v>0</v>
      </c>
      <c r="D115" s="43">
        <f>Ведом!G186</f>
        <v>0</v>
      </c>
      <c r="E115" s="5"/>
    </row>
    <row r="116" spans="1:5" ht="63.75" hidden="1" x14ac:dyDescent="0.2">
      <c r="A116" s="55">
        <v>1006</v>
      </c>
      <c r="B116" s="85" t="s">
        <v>104</v>
      </c>
      <c r="C116" s="43">
        <f>C117</f>
        <v>0</v>
      </c>
      <c r="D116" s="43"/>
      <c r="E116" s="5"/>
    </row>
    <row r="117" spans="1:5" ht="25.5" hidden="1" x14ac:dyDescent="0.2">
      <c r="A117" s="55">
        <v>1006</v>
      </c>
      <c r="B117" s="85" t="s">
        <v>216</v>
      </c>
      <c r="C117" s="43">
        <f>C118</f>
        <v>0</v>
      </c>
      <c r="D117" s="43"/>
      <c r="E117" s="5"/>
    </row>
    <row r="118" spans="1:5" ht="25.5" hidden="1" x14ac:dyDescent="0.2">
      <c r="A118" s="55">
        <v>1006</v>
      </c>
      <c r="B118" s="85" t="s">
        <v>98</v>
      </c>
      <c r="C118" s="43">
        <f>C119</f>
        <v>0</v>
      </c>
      <c r="D118" s="43"/>
      <c r="E118" s="5"/>
    </row>
    <row r="119" spans="1:5" hidden="1" x14ac:dyDescent="0.2">
      <c r="A119" s="55">
        <v>1006</v>
      </c>
      <c r="B119" s="85" t="s">
        <v>99</v>
      </c>
      <c r="C119" s="43">
        <f>Ведом!F190</f>
        <v>0</v>
      </c>
      <c r="D119" s="43"/>
      <c r="E119" s="5"/>
    </row>
    <row r="120" spans="1:5" x14ac:dyDescent="0.2">
      <c r="A120" s="38" t="s">
        <v>38</v>
      </c>
      <c r="B120" s="84" t="s">
        <v>125</v>
      </c>
      <c r="C120" s="41">
        <f>C121</f>
        <v>4149.8649999999998</v>
      </c>
      <c r="D120" s="41">
        <f>D121</f>
        <v>0</v>
      </c>
      <c r="E120" s="5"/>
    </row>
    <row r="121" spans="1:5" s="56" customFormat="1" x14ac:dyDescent="0.2">
      <c r="A121" s="42">
        <v>1101</v>
      </c>
      <c r="B121" s="85" t="s">
        <v>126</v>
      </c>
      <c r="C121" s="43">
        <f>Ведом!F191</f>
        <v>4149.8649999999998</v>
      </c>
      <c r="D121" s="43">
        <f>Ведом!G191</f>
        <v>0</v>
      </c>
      <c r="E121" s="5"/>
    </row>
    <row r="122" spans="1:5" ht="56.25" hidden="1" customHeight="1" x14ac:dyDescent="0.2">
      <c r="A122" s="42">
        <v>1101</v>
      </c>
      <c r="B122" s="85" t="s">
        <v>174</v>
      </c>
      <c r="C122" s="43">
        <f t="shared" ref="C122:D125" si="5">C123</f>
        <v>2492.6219999999998</v>
      </c>
      <c r="D122" s="43">
        <f t="shared" si="5"/>
        <v>0</v>
      </c>
      <c r="E122" s="5"/>
    </row>
    <row r="123" spans="1:5" ht="38.25" hidden="1" x14ac:dyDescent="0.2">
      <c r="A123" s="42">
        <v>1101</v>
      </c>
      <c r="B123" s="85" t="s">
        <v>110</v>
      </c>
      <c r="C123" s="43">
        <f>C124</f>
        <v>2492.6219999999998</v>
      </c>
      <c r="D123" s="43">
        <f>D124</f>
        <v>0</v>
      </c>
      <c r="E123" s="5"/>
    </row>
    <row r="124" spans="1:5" ht="38.25" hidden="1" x14ac:dyDescent="0.2">
      <c r="A124" s="42">
        <v>1101</v>
      </c>
      <c r="B124" s="85" t="s">
        <v>111</v>
      </c>
      <c r="C124" s="43">
        <f>C125</f>
        <v>2492.6219999999998</v>
      </c>
      <c r="D124" s="43">
        <f>D125</f>
        <v>0</v>
      </c>
      <c r="E124" s="5"/>
    </row>
    <row r="125" spans="1:5" ht="25.5" hidden="1" x14ac:dyDescent="0.2">
      <c r="A125" s="42">
        <v>1101</v>
      </c>
      <c r="B125" s="85" t="s">
        <v>98</v>
      </c>
      <c r="C125" s="43">
        <f t="shared" si="5"/>
        <v>2492.6219999999998</v>
      </c>
      <c r="D125" s="43">
        <f t="shared" si="5"/>
        <v>0</v>
      </c>
      <c r="E125" s="5"/>
    </row>
    <row r="126" spans="1:5" ht="15" hidden="1" customHeight="1" x14ac:dyDescent="0.2">
      <c r="A126" s="42">
        <v>1101</v>
      </c>
      <c r="B126" s="85" t="s">
        <v>99</v>
      </c>
      <c r="C126" s="43">
        <f>Ведом!F204</f>
        <v>2492.6219999999998</v>
      </c>
      <c r="D126" s="43">
        <f>Ведом!G204</f>
        <v>0</v>
      </c>
      <c r="E126" s="5"/>
    </row>
    <row r="127" spans="1:5" ht="1.1499999999999999" hidden="1" customHeight="1" x14ac:dyDescent="0.2">
      <c r="A127" s="42">
        <v>1101</v>
      </c>
      <c r="B127" s="85" t="s">
        <v>187</v>
      </c>
      <c r="C127" s="43">
        <f>C128+C132</f>
        <v>0</v>
      </c>
      <c r="D127" s="43">
        <f>D128+D132</f>
        <v>0</v>
      </c>
      <c r="E127" s="5"/>
    </row>
    <row r="128" spans="1:5" ht="63.75" hidden="1" x14ac:dyDescent="0.2">
      <c r="A128" s="42">
        <v>1101</v>
      </c>
      <c r="B128" s="85" t="s">
        <v>104</v>
      </c>
      <c r="C128" s="43">
        <f>C129</f>
        <v>0</v>
      </c>
      <c r="D128" s="43"/>
      <c r="E128" s="5"/>
    </row>
    <row r="129" spans="1:5" ht="38.25" hidden="1" x14ac:dyDescent="0.2">
      <c r="A129" s="42">
        <v>1101</v>
      </c>
      <c r="B129" s="85" t="s">
        <v>202</v>
      </c>
      <c r="C129" s="43">
        <f>C130</f>
        <v>0</v>
      </c>
      <c r="D129" s="43"/>
      <c r="E129" s="5"/>
    </row>
    <row r="130" spans="1:5" hidden="1" x14ac:dyDescent="0.2">
      <c r="A130" s="42">
        <v>1101</v>
      </c>
      <c r="B130" s="85" t="s">
        <v>122</v>
      </c>
      <c r="C130" s="43">
        <f>C131</f>
        <v>0</v>
      </c>
      <c r="D130" s="43"/>
      <c r="E130" s="5"/>
    </row>
    <row r="131" spans="1:5" hidden="1" x14ac:dyDescent="0.2">
      <c r="A131" s="42">
        <v>1101</v>
      </c>
      <c r="B131" s="85" t="s">
        <v>123</v>
      </c>
      <c r="C131" s="43">
        <f>Ведом!F476</f>
        <v>0</v>
      </c>
      <c r="D131" s="43"/>
      <c r="E131" s="5"/>
    </row>
    <row r="132" spans="1:5" ht="25.5" hidden="1" x14ac:dyDescent="0.2">
      <c r="A132" s="42">
        <v>1101</v>
      </c>
      <c r="B132" s="85" t="s">
        <v>204</v>
      </c>
      <c r="C132" s="43">
        <f>C133</f>
        <v>0</v>
      </c>
      <c r="D132" s="43">
        <f>D133</f>
        <v>0</v>
      </c>
      <c r="E132" s="5"/>
    </row>
    <row r="133" spans="1:5" hidden="1" x14ac:dyDescent="0.2">
      <c r="A133" s="42">
        <v>1101</v>
      </c>
      <c r="B133" s="85" t="s">
        <v>122</v>
      </c>
      <c r="C133" s="43">
        <f>C134</f>
        <v>0</v>
      </c>
      <c r="D133" s="43">
        <f>D134</f>
        <v>0</v>
      </c>
      <c r="E133" s="5"/>
    </row>
    <row r="134" spans="1:5" hidden="1" x14ac:dyDescent="0.2">
      <c r="A134" s="42">
        <v>1101</v>
      </c>
      <c r="B134" s="85" t="s">
        <v>123</v>
      </c>
      <c r="C134" s="43">
        <f>Ведом!F479</f>
        <v>0</v>
      </c>
      <c r="D134" s="43">
        <f>Ведом!G479</f>
        <v>0</v>
      </c>
      <c r="E134" s="5"/>
    </row>
    <row r="135" spans="1:5" x14ac:dyDescent="0.2">
      <c r="A135" s="38">
        <v>1200</v>
      </c>
      <c r="B135" s="84" t="s">
        <v>150</v>
      </c>
      <c r="C135" s="41">
        <f>C136</f>
        <v>2777.759</v>
      </c>
      <c r="D135" s="41">
        <v>0</v>
      </c>
      <c r="E135" s="5"/>
    </row>
    <row r="136" spans="1:5" s="56" customFormat="1" x14ac:dyDescent="0.2">
      <c r="A136" s="42">
        <v>1202</v>
      </c>
      <c r="B136" s="85" t="s">
        <v>151</v>
      </c>
      <c r="C136" s="43">
        <f>Ведом!F480</f>
        <v>2777.759</v>
      </c>
      <c r="D136" s="43">
        <f>Ведом!G480</f>
        <v>0</v>
      </c>
      <c r="E136" s="5"/>
    </row>
    <row r="137" spans="1:5" x14ac:dyDescent="0.2">
      <c r="A137" s="38" t="s">
        <v>16</v>
      </c>
      <c r="B137" s="84" t="s">
        <v>238</v>
      </c>
      <c r="C137" s="41">
        <f>C138</f>
        <v>1100</v>
      </c>
      <c r="D137" s="41">
        <v>0</v>
      </c>
      <c r="E137" s="5"/>
    </row>
    <row r="138" spans="1:5" s="56" customFormat="1" x14ac:dyDescent="0.2">
      <c r="A138" s="42">
        <v>1301</v>
      </c>
      <c r="B138" s="85" t="s">
        <v>232</v>
      </c>
      <c r="C138" s="43">
        <f>Ведом!F55</f>
        <v>1100</v>
      </c>
      <c r="D138" s="43">
        <v>0</v>
      </c>
      <c r="E138" s="5"/>
    </row>
    <row r="139" spans="1:5" ht="25.5" x14ac:dyDescent="0.2">
      <c r="A139" s="38" t="s">
        <v>18</v>
      </c>
      <c r="B139" s="84" t="s">
        <v>239</v>
      </c>
      <c r="C139" s="41">
        <f>C140+C141</f>
        <v>41744.536</v>
      </c>
      <c r="D139" s="41">
        <f>D140+D141</f>
        <v>363</v>
      </c>
      <c r="E139" s="5"/>
    </row>
    <row r="140" spans="1:5" s="56" customFormat="1" ht="25.5" x14ac:dyDescent="0.2">
      <c r="A140" s="42">
        <v>1401</v>
      </c>
      <c r="B140" s="85" t="s">
        <v>87</v>
      </c>
      <c r="C140" s="43">
        <f>Ведом!F62</f>
        <v>24888</v>
      </c>
      <c r="D140" s="43">
        <f>Ведом!G62</f>
        <v>363</v>
      </c>
      <c r="E140" s="5"/>
    </row>
    <row r="141" spans="1:5" s="56" customFormat="1" x14ac:dyDescent="0.2">
      <c r="A141" s="42">
        <v>1403</v>
      </c>
      <c r="B141" s="85" t="s">
        <v>231</v>
      </c>
      <c r="C141" s="43">
        <f>Ведом!F68</f>
        <v>16856.536</v>
      </c>
      <c r="D141" s="43">
        <f>Ведом!G68</f>
        <v>0</v>
      </c>
      <c r="E141" s="5"/>
    </row>
    <row r="142" spans="1:5" ht="12.75" customHeight="1" x14ac:dyDescent="0.2">
      <c r="A142" s="172" t="s">
        <v>8</v>
      </c>
      <c r="B142" s="173"/>
      <c r="C142" s="41">
        <f>C15+C36+C41+C64+C66+C78+C80+C120+C135+C137+C139</f>
        <v>323310.90800000005</v>
      </c>
      <c r="D142" s="41">
        <f>D15+D36+D41+D64+D66+D78+D80+D120+D135+D137+D139</f>
        <v>54864.664000000004</v>
      </c>
      <c r="E142" s="5" t="s">
        <v>280</v>
      </c>
    </row>
    <row r="143" spans="1:5" hidden="1" x14ac:dyDescent="0.2">
      <c r="A143" s="42">
        <v>0</v>
      </c>
      <c r="B143" s="85" t="s">
        <v>154</v>
      </c>
      <c r="C143" s="43">
        <v>0</v>
      </c>
      <c r="D143" s="43">
        <v>0</v>
      </c>
      <c r="E143" s="5"/>
    </row>
    <row r="144" spans="1:5" hidden="1" x14ac:dyDescent="0.2">
      <c r="A144" s="42">
        <v>0</v>
      </c>
      <c r="B144" s="85" t="s">
        <v>154</v>
      </c>
      <c r="C144" s="43">
        <v>0</v>
      </c>
      <c r="D144" s="43">
        <v>0</v>
      </c>
      <c r="E144" s="5"/>
    </row>
    <row r="145" spans="1:11" hidden="1" x14ac:dyDescent="0.2">
      <c r="A145" s="42">
        <v>0</v>
      </c>
      <c r="B145" s="85" t="s">
        <v>154</v>
      </c>
      <c r="C145" s="43">
        <v>0</v>
      </c>
      <c r="D145" s="43">
        <v>0</v>
      </c>
      <c r="E145" s="5"/>
    </row>
    <row r="146" spans="1:11" hidden="1" x14ac:dyDescent="0.2">
      <c r="A146" s="42">
        <v>0</v>
      </c>
      <c r="B146" s="85" t="s">
        <v>154</v>
      </c>
      <c r="C146" s="43">
        <v>0</v>
      </c>
      <c r="D146" s="43">
        <v>0</v>
      </c>
      <c r="E146" s="5"/>
    </row>
    <row r="147" spans="1:11" hidden="1" x14ac:dyDescent="0.2">
      <c r="A147" s="42">
        <v>0</v>
      </c>
      <c r="B147" s="85" t="s">
        <v>154</v>
      </c>
      <c r="C147" s="43">
        <v>0</v>
      </c>
      <c r="D147" s="43">
        <v>0</v>
      </c>
      <c r="E147" s="5"/>
    </row>
    <row r="148" spans="1:11" hidden="1" x14ac:dyDescent="0.2">
      <c r="A148" s="42">
        <v>0</v>
      </c>
      <c r="B148" s="85" t="s">
        <v>154</v>
      </c>
      <c r="C148" s="43">
        <v>0</v>
      </c>
      <c r="D148" s="43">
        <v>0</v>
      </c>
      <c r="E148" s="5"/>
    </row>
    <row r="149" spans="1:11" hidden="1" x14ac:dyDescent="0.2">
      <c r="A149" s="42">
        <v>0</v>
      </c>
      <c r="B149" s="85" t="s">
        <v>154</v>
      </c>
      <c r="C149" s="43">
        <v>0</v>
      </c>
      <c r="D149" s="43">
        <v>0</v>
      </c>
      <c r="E149" s="5"/>
    </row>
    <row r="150" spans="1:11" hidden="1" x14ac:dyDescent="0.2">
      <c r="A150" s="42">
        <v>0</v>
      </c>
      <c r="B150" s="85" t="s">
        <v>154</v>
      </c>
      <c r="C150" s="43">
        <v>0</v>
      </c>
      <c r="D150" s="43">
        <v>0</v>
      </c>
      <c r="E150" s="5"/>
    </row>
    <row r="151" spans="1:11" hidden="1" x14ac:dyDescent="0.2">
      <c r="A151" s="42">
        <v>0</v>
      </c>
      <c r="B151" s="85" t="s">
        <v>154</v>
      </c>
      <c r="C151" s="43">
        <v>0</v>
      </c>
      <c r="D151" s="43">
        <v>0</v>
      </c>
      <c r="E151" s="5"/>
    </row>
    <row r="152" spans="1:11" hidden="1" x14ac:dyDescent="0.2">
      <c r="A152" s="42">
        <v>0</v>
      </c>
      <c r="B152" s="85" t="s">
        <v>154</v>
      </c>
      <c r="C152" s="43">
        <v>0</v>
      </c>
      <c r="D152" s="43">
        <v>0</v>
      </c>
      <c r="E152" s="5"/>
    </row>
    <row r="153" spans="1:11" hidden="1" x14ac:dyDescent="0.2">
      <c r="A153" s="42">
        <v>0</v>
      </c>
      <c r="B153" s="85" t="s">
        <v>154</v>
      </c>
      <c r="C153" s="43">
        <v>0</v>
      </c>
      <c r="D153" s="43">
        <v>0</v>
      </c>
      <c r="E153" s="5"/>
    </row>
    <row r="154" spans="1:11" x14ac:dyDescent="0.2">
      <c r="C154" s="79"/>
    </row>
    <row r="156" spans="1:11" s="13" customFormat="1" ht="71.650000000000006" customHeight="1" x14ac:dyDescent="0.2">
      <c r="A156" s="44"/>
      <c r="B156" s="88"/>
      <c r="C156" s="45"/>
      <c r="D156" s="46"/>
      <c r="G156" s="6"/>
      <c r="K156" s="6"/>
    </row>
    <row r="157" spans="1:11" s="13" customFormat="1" x14ac:dyDescent="0.2">
      <c r="A157" s="44"/>
      <c r="B157" s="88"/>
      <c r="C157" s="45"/>
      <c r="D157" s="46"/>
      <c r="G157" s="6"/>
      <c r="K157" s="6"/>
    </row>
    <row r="158" spans="1:11" s="13" customFormat="1" x14ac:dyDescent="0.2">
      <c r="A158" s="44"/>
      <c r="B158" s="88"/>
      <c r="C158" s="45"/>
      <c r="D158" s="46"/>
      <c r="G158" s="6"/>
    </row>
    <row r="159" spans="1:11" s="13" customFormat="1" x14ac:dyDescent="0.2">
      <c r="A159" s="44"/>
      <c r="B159" s="88"/>
      <c r="C159" s="45"/>
      <c r="D159" s="46"/>
      <c r="G159" s="6"/>
    </row>
    <row r="160" spans="1:11" s="13" customFormat="1" x14ac:dyDescent="0.2">
      <c r="A160" s="44"/>
      <c r="B160" s="88"/>
      <c r="C160" s="45"/>
      <c r="D160" s="46"/>
    </row>
    <row r="161" spans="2:11" x14ac:dyDescent="0.2">
      <c r="B161" s="89"/>
      <c r="G161" s="13"/>
      <c r="K161" s="13"/>
    </row>
    <row r="162" spans="2:11" x14ac:dyDescent="0.2">
      <c r="B162" s="89"/>
      <c r="G162" s="13"/>
      <c r="K162" s="13"/>
    </row>
    <row r="163" spans="2:11" x14ac:dyDescent="0.2">
      <c r="B163" s="89"/>
      <c r="G163" s="13"/>
    </row>
    <row r="164" spans="2:11" x14ac:dyDescent="0.2">
      <c r="G164" s="13"/>
    </row>
  </sheetData>
  <sheetProtection selectLockedCells="1" selectUnlockedCells="1"/>
  <mergeCells count="6">
    <mergeCell ref="A1:E1"/>
    <mergeCell ref="A142:B142"/>
    <mergeCell ref="A9:D9"/>
    <mergeCell ref="A11:A13"/>
    <mergeCell ref="B11:B13"/>
    <mergeCell ref="C11:D12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1"/>
  <sheetViews>
    <sheetView tabSelected="1" view="pageBreakPreview" zoomScaleSheetLayoutView="100" workbookViewId="0">
      <selection activeCell="M13" sqref="M13"/>
    </sheetView>
  </sheetViews>
  <sheetFormatPr defaultColWidth="9.140625" defaultRowHeight="12.75" x14ac:dyDescent="0.2"/>
  <cols>
    <col min="1" max="1" width="82.140625" style="29" customWidth="1"/>
    <col min="2" max="2" width="14.85546875" style="29" customWidth="1"/>
    <col min="3" max="3" width="11" style="29" customWidth="1"/>
    <col min="4" max="4" width="12.28515625" style="133" customWidth="1"/>
    <col min="5" max="5" width="14.7109375" style="30" customWidth="1"/>
    <col min="6" max="6" width="2" style="7" customWidth="1"/>
    <col min="7" max="7" width="14.7109375" style="7" customWidth="1"/>
    <col min="8" max="16384" width="9.140625" style="7"/>
  </cols>
  <sheetData>
    <row r="1" spans="1:7" x14ac:dyDescent="0.2">
      <c r="A1" s="181" t="s">
        <v>283</v>
      </c>
      <c r="B1" s="181"/>
      <c r="C1" s="181"/>
      <c r="D1" s="181"/>
      <c r="E1" s="181"/>
      <c r="F1" s="181"/>
    </row>
    <row r="2" spans="1:7" s="8" customFormat="1" ht="14.25" x14ac:dyDescent="0.2">
      <c r="A2" s="23"/>
      <c r="B2" s="23"/>
      <c r="C2" s="23"/>
      <c r="D2" s="23"/>
      <c r="E2" s="23" t="s">
        <v>282</v>
      </c>
    </row>
    <row r="3" spans="1:7" s="1" customFormat="1" ht="14.25" x14ac:dyDescent="0.2">
      <c r="A3" s="23"/>
      <c r="B3" s="23"/>
      <c r="C3" s="23"/>
      <c r="D3" s="23"/>
      <c r="E3" s="24" t="s">
        <v>0</v>
      </c>
      <c r="F3" s="3"/>
      <c r="G3" s="2"/>
    </row>
    <row r="4" spans="1:7" s="1" customFormat="1" ht="14.25" x14ac:dyDescent="0.2">
      <c r="A4" s="23"/>
      <c r="B4" s="23"/>
      <c r="C4" s="23"/>
      <c r="D4" s="23"/>
      <c r="E4" s="24" t="s">
        <v>160</v>
      </c>
      <c r="F4" s="3"/>
      <c r="G4" s="2"/>
    </row>
    <row r="5" spans="1:7" s="1" customFormat="1" ht="14.25" x14ac:dyDescent="0.2">
      <c r="A5" s="23"/>
      <c r="B5" s="23"/>
      <c r="C5" s="23"/>
      <c r="D5" s="23"/>
      <c r="E5" s="24" t="s">
        <v>159</v>
      </c>
      <c r="F5" s="3"/>
      <c r="G5" s="2"/>
    </row>
    <row r="6" spans="1:7" s="1" customFormat="1" ht="14.25" x14ac:dyDescent="0.2">
      <c r="A6" s="22"/>
      <c r="B6" s="22"/>
      <c r="C6" s="22"/>
      <c r="D6" s="22"/>
      <c r="E6" s="135" t="s">
        <v>248</v>
      </c>
      <c r="F6" s="3"/>
      <c r="G6" s="2"/>
    </row>
    <row r="7" spans="1:7" s="1" customFormat="1" ht="8.65" customHeight="1" x14ac:dyDescent="0.2">
      <c r="A7" s="135"/>
      <c r="B7" s="135"/>
      <c r="C7" s="135"/>
      <c r="D7" s="135"/>
      <c r="E7" s="135"/>
      <c r="F7" s="3"/>
      <c r="G7" s="2"/>
    </row>
    <row r="8" spans="1:7" s="8" customFormat="1" ht="28.15" customHeight="1" x14ac:dyDescent="0.2">
      <c r="A8" s="182" t="s">
        <v>247</v>
      </c>
      <c r="B8" s="182"/>
      <c r="C8" s="182"/>
      <c r="D8" s="182"/>
      <c r="E8" s="182"/>
    </row>
    <row r="9" spans="1:7" s="8" customFormat="1" ht="14.25" x14ac:dyDescent="0.2">
      <c r="A9" s="25"/>
      <c r="B9" s="25"/>
      <c r="C9" s="25"/>
      <c r="D9" s="25"/>
      <c r="E9" s="22"/>
    </row>
    <row r="10" spans="1:7" s="8" customFormat="1" ht="14.25" customHeight="1" x14ac:dyDescent="0.2">
      <c r="A10" s="169" t="s">
        <v>10</v>
      </c>
      <c r="B10" s="185" t="s">
        <v>4</v>
      </c>
      <c r="C10" s="185" t="s">
        <v>5</v>
      </c>
      <c r="D10" s="183" t="s">
        <v>228</v>
      </c>
      <c r="E10" s="184"/>
    </row>
    <row r="11" spans="1:7" s="8" customFormat="1" ht="114" customHeight="1" x14ac:dyDescent="0.2">
      <c r="A11" s="169"/>
      <c r="B11" s="186"/>
      <c r="C11" s="186"/>
      <c r="D11" s="136" t="s">
        <v>6</v>
      </c>
      <c r="E11" s="26" t="s">
        <v>243</v>
      </c>
    </row>
    <row r="12" spans="1:7" ht="25.5" x14ac:dyDescent="0.2">
      <c r="A12" s="70" t="s">
        <v>249</v>
      </c>
      <c r="B12" s="70" t="str">
        <f>Ведом!D17</f>
        <v>0100000000</v>
      </c>
      <c r="C12" s="70"/>
      <c r="D12" s="71">
        <f>D13+D15+D22+D17+D20</f>
        <v>58333.843999999997</v>
      </c>
      <c r="E12" s="71">
        <f>E13+E15+E22+E17+E20</f>
        <v>363</v>
      </c>
      <c r="F12" s="69"/>
      <c r="G12" s="69"/>
    </row>
    <row r="13" spans="1:7" ht="38.25" x14ac:dyDescent="0.2">
      <c r="A13" s="12" t="s">
        <v>69</v>
      </c>
      <c r="B13" s="12" t="s">
        <v>12</v>
      </c>
      <c r="C13" s="12">
        <v>100</v>
      </c>
      <c r="D13" s="188">
        <f>D14</f>
        <v>13657.451999999999</v>
      </c>
      <c r="E13" s="59">
        <f>E14</f>
        <v>0</v>
      </c>
    </row>
    <row r="14" spans="1:7" x14ac:dyDescent="0.2">
      <c r="A14" s="12" t="s">
        <v>131</v>
      </c>
      <c r="B14" s="12" t="s">
        <v>12</v>
      </c>
      <c r="C14" s="12">
        <v>110</v>
      </c>
      <c r="D14" s="188">
        <f>Ведом!F23+Ведом!F37</f>
        <v>13657.451999999999</v>
      </c>
      <c r="E14" s="59">
        <f>Ведом!G23+Ведом!G37</f>
        <v>0</v>
      </c>
    </row>
    <row r="15" spans="1:7" x14ac:dyDescent="0.2">
      <c r="A15" s="52" t="s">
        <v>71</v>
      </c>
      <c r="B15" s="12" t="s">
        <v>12</v>
      </c>
      <c r="C15" s="12">
        <v>200</v>
      </c>
      <c r="D15" s="59">
        <f>D16</f>
        <v>910.0390000000001</v>
      </c>
      <c r="E15" s="59">
        <f>E16</f>
        <v>0</v>
      </c>
    </row>
    <row r="16" spans="1:7" x14ac:dyDescent="0.2">
      <c r="A16" s="12" t="s">
        <v>72</v>
      </c>
      <c r="B16" s="12" t="s">
        <v>12</v>
      </c>
      <c r="C16" s="12">
        <v>240</v>
      </c>
      <c r="D16" s="59">
        <f>Ведом!F25+Ведом!F39+Ведом!F45</f>
        <v>910.0390000000001</v>
      </c>
      <c r="E16" s="59">
        <f>Ведом!G25+Ведом!G39+Ведом!G45</f>
        <v>0</v>
      </c>
    </row>
    <row r="17" spans="1:5" x14ac:dyDescent="0.2">
      <c r="A17" s="12" t="s">
        <v>81</v>
      </c>
      <c r="B17" s="12" t="s">
        <v>12</v>
      </c>
      <c r="C17" s="12">
        <v>500</v>
      </c>
      <c r="D17" s="59">
        <f>D18+D19</f>
        <v>42666.023000000001</v>
      </c>
      <c r="E17" s="59">
        <f>E18+E19</f>
        <v>363</v>
      </c>
    </row>
    <row r="18" spans="1:5" x14ac:dyDescent="0.2">
      <c r="A18" s="12" t="s">
        <v>89</v>
      </c>
      <c r="B18" s="12" t="s">
        <v>12</v>
      </c>
      <c r="C18" s="12">
        <v>510</v>
      </c>
      <c r="D18" s="59">
        <f>Ведом!F67</f>
        <v>24888</v>
      </c>
      <c r="E18" s="59">
        <f>Ведом!G67+Ведом!G73</f>
        <v>363</v>
      </c>
    </row>
    <row r="19" spans="1:5" x14ac:dyDescent="0.2">
      <c r="A19" s="12" t="s">
        <v>82</v>
      </c>
      <c r="B19" s="12" t="s">
        <v>12</v>
      </c>
      <c r="C19" s="12">
        <v>540</v>
      </c>
      <c r="D19" s="59">
        <f>Ведом!F54+Ведом!F73</f>
        <v>17778.023000000001</v>
      </c>
      <c r="E19" s="59">
        <f>Ведом!G54</f>
        <v>0</v>
      </c>
    </row>
    <row r="20" spans="1:5" x14ac:dyDescent="0.2">
      <c r="A20" s="12" t="s">
        <v>85</v>
      </c>
      <c r="B20" s="12" t="s">
        <v>12</v>
      </c>
      <c r="C20" s="12">
        <v>700</v>
      </c>
      <c r="D20" s="59">
        <f>D21</f>
        <v>1100</v>
      </c>
      <c r="E20" s="59">
        <f>E21</f>
        <v>0</v>
      </c>
    </row>
    <row r="21" spans="1:5" x14ac:dyDescent="0.2">
      <c r="A21" s="12" t="s">
        <v>86</v>
      </c>
      <c r="B21" s="12" t="s">
        <v>12</v>
      </c>
      <c r="C21" s="12">
        <v>730</v>
      </c>
      <c r="D21" s="59">
        <f>Ведом!F61</f>
        <v>1100</v>
      </c>
      <c r="E21" s="59">
        <f>Ведом!G61</f>
        <v>0</v>
      </c>
    </row>
    <row r="22" spans="1:5" x14ac:dyDescent="0.2">
      <c r="A22" s="12" t="s">
        <v>73</v>
      </c>
      <c r="B22" s="12" t="s">
        <v>12</v>
      </c>
      <c r="C22" s="12">
        <v>800</v>
      </c>
      <c r="D22" s="188">
        <f>D23</f>
        <v>0.33</v>
      </c>
      <c r="E22" s="59">
        <f>E23</f>
        <v>0</v>
      </c>
    </row>
    <row r="23" spans="1:5" x14ac:dyDescent="0.2">
      <c r="A23" s="12" t="s">
        <v>74</v>
      </c>
      <c r="B23" s="12" t="s">
        <v>12</v>
      </c>
      <c r="C23" s="12">
        <v>850</v>
      </c>
      <c r="D23" s="188">
        <f>Ведом!F41</f>
        <v>0.33</v>
      </c>
      <c r="E23" s="59">
        <f>Ведом!G41</f>
        <v>0</v>
      </c>
    </row>
    <row r="24" spans="1:5" ht="25.5" x14ac:dyDescent="0.2">
      <c r="A24" s="70" t="s">
        <v>250</v>
      </c>
      <c r="B24" s="70" t="str">
        <f>Ведом!D76</f>
        <v>0200000000</v>
      </c>
      <c r="C24" s="70"/>
      <c r="D24" s="71">
        <f>D25+D27+D31+D33+D29</f>
        <v>25590.128999999997</v>
      </c>
      <c r="E24" s="71">
        <f>E25+E27+E31+E33+E29</f>
        <v>20107.735999999997</v>
      </c>
    </row>
    <row r="25" spans="1:5" ht="38.25" x14ac:dyDescent="0.2">
      <c r="A25" s="12" t="s">
        <v>69</v>
      </c>
      <c r="B25" s="12" t="s">
        <v>23</v>
      </c>
      <c r="C25" s="12">
        <v>100</v>
      </c>
      <c r="D25" s="59">
        <f>D26</f>
        <v>1891.7080000000001</v>
      </c>
      <c r="E25" s="59">
        <f>E26</f>
        <v>0</v>
      </c>
    </row>
    <row r="26" spans="1:5" x14ac:dyDescent="0.2">
      <c r="A26" s="12" t="s">
        <v>131</v>
      </c>
      <c r="B26" s="12" t="s">
        <v>23</v>
      </c>
      <c r="C26" s="12">
        <v>110</v>
      </c>
      <c r="D26" s="59">
        <f>Ведом!F82</f>
        <v>1891.7080000000001</v>
      </c>
      <c r="E26" s="59">
        <f>Ведом!G82</f>
        <v>0</v>
      </c>
    </row>
    <row r="27" spans="1:5" x14ac:dyDescent="0.2">
      <c r="A27" s="52" t="s">
        <v>71</v>
      </c>
      <c r="B27" s="12" t="s">
        <v>23</v>
      </c>
      <c r="C27" s="12">
        <v>200</v>
      </c>
      <c r="D27" s="59">
        <f>D28</f>
        <v>4050.3429999999998</v>
      </c>
      <c r="E27" s="59">
        <f>E28</f>
        <v>1045.154</v>
      </c>
    </row>
    <row r="28" spans="1:5" x14ac:dyDescent="0.2">
      <c r="A28" s="12" t="s">
        <v>72</v>
      </c>
      <c r="B28" s="12" t="s">
        <v>23</v>
      </c>
      <c r="C28" s="12">
        <v>240</v>
      </c>
      <c r="D28" s="59">
        <f>Ведом!F84+Ведом!F128+Ведом!F114+Ведом!F136</f>
        <v>4050.3429999999998</v>
      </c>
      <c r="E28" s="59">
        <f>Ведом!G84+Ведом!G128+Ведом!G114+Ведом!G136</f>
        <v>1045.154</v>
      </c>
    </row>
    <row r="29" spans="1:5" x14ac:dyDescent="0.2">
      <c r="A29" s="12" t="s">
        <v>117</v>
      </c>
      <c r="B29" s="12" t="s">
        <v>23</v>
      </c>
      <c r="C29" s="12">
        <v>300</v>
      </c>
      <c r="D29" s="59">
        <f>D30</f>
        <v>1732.962</v>
      </c>
      <c r="E29" s="59">
        <f>E30</f>
        <v>1732.962</v>
      </c>
    </row>
    <row r="30" spans="1:5" x14ac:dyDescent="0.2">
      <c r="A30" s="12" t="s">
        <v>118</v>
      </c>
      <c r="B30" s="12" t="s">
        <v>23</v>
      </c>
      <c r="C30" s="12">
        <v>320</v>
      </c>
      <c r="D30" s="59">
        <f>Ведом!F168</f>
        <v>1732.962</v>
      </c>
      <c r="E30" s="59">
        <f>Ведом!G168</f>
        <v>1732.962</v>
      </c>
    </row>
    <row r="31" spans="1:5" x14ac:dyDescent="0.2">
      <c r="A31" s="12" t="s">
        <v>122</v>
      </c>
      <c r="B31" s="12" t="s">
        <v>23</v>
      </c>
      <c r="C31" s="12">
        <v>400</v>
      </c>
      <c r="D31" s="59">
        <f>D32</f>
        <v>17329.62</v>
      </c>
      <c r="E31" s="59">
        <f>E32</f>
        <v>17329.62</v>
      </c>
    </row>
    <row r="32" spans="1:5" x14ac:dyDescent="0.2">
      <c r="A32" s="12" t="s">
        <v>173</v>
      </c>
      <c r="B32" s="12" t="s">
        <v>23</v>
      </c>
      <c r="C32" s="12">
        <v>410</v>
      </c>
      <c r="D32" s="59">
        <f>Ведом!F178</f>
        <v>17329.62</v>
      </c>
      <c r="E32" s="59">
        <f>Ведом!G178</f>
        <v>17329.62</v>
      </c>
    </row>
    <row r="33" spans="1:5" x14ac:dyDescent="0.2">
      <c r="A33" s="12" t="s">
        <v>73</v>
      </c>
      <c r="B33" s="12" t="s">
        <v>23</v>
      </c>
      <c r="C33" s="12">
        <v>800</v>
      </c>
      <c r="D33" s="59">
        <f>D34</f>
        <v>585.49599999999998</v>
      </c>
      <c r="E33" s="59">
        <f>E34</f>
        <v>0</v>
      </c>
    </row>
    <row r="34" spans="1:5" x14ac:dyDescent="0.2">
      <c r="A34" s="12" t="s">
        <v>74</v>
      </c>
      <c r="B34" s="12" t="s">
        <v>23</v>
      </c>
      <c r="C34" s="12">
        <v>850</v>
      </c>
      <c r="D34" s="59">
        <f>Ведом!F86</f>
        <v>585.49599999999998</v>
      </c>
      <c r="E34" s="59">
        <f>Ведом!G86</f>
        <v>0</v>
      </c>
    </row>
    <row r="35" spans="1:5" ht="41.25" customHeight="1" x14ac:dyDescent="0.2">
      <c r="A35" s="70" t="s">
        <v>257</v>
      </c>
      <c r="B35" s="70" t="str">
        <f>Ведом!D316</f>
        <v>0300000000</v>
      </c>
      <c r="C35" s="70"/>
      <c r="D35" s="71">
        <f>D36+D38+D40</f>
        <v>12987.376</v>
      </c>
      <c r="E35" s="71">
        <f>E36+E38+E40</f>
        <v>8580.5360000000001</v>
      </c>
    </row>
    <row r="36" spans="1:5" ht="38.25" x14ac:dyDescent="0.2">
      <c r="A36" s="12" t="s">
        <v>69</v>
      </c>
      <c r="B36" s="12" t="s">
        <v>49</v>
      </c>
      <c r="C36" s="12">
        <v>100</v>
      </c>
      <c r="D36" s="59">
        <f>D37</f>
        <v>7339.8459999999995</v>
      </c>
      <c r="E36" s="59">
        <f>E37</f>
        <v>3152.616</v>
      </c>
    </row>
    <row r="37" spans="1:5" x14ac:dyDescent="0.2">
      <c r="A37" s="12" t="s">
        <v>70</v>
      </c>
      <c r="B37" s="12" t="s">
        <v>49</v>
      </c>
      <c r="C37" s="12">
        <v>120</v>
      </c>
      <c r="D37" s="59">
        <f>Ведом!F323</f>
        <v>7339.8459999999995</v>
      </c>
      <c r="E37" s="59">
        <f>Ведом!G323</f>
        <v>3152.616</v>
      </c>
    </row>
    <row r="38" spans="1:5" x14ac:dyDescent="0.2">
      <c r="A38" s="52" t="s">
        <v>71</v>
      </c>
      <c r="B38" s="12" t="s">
        <v>49</v>
      </c>
      <c r="C38" s="12">
        <v>200</v>
      </c>
      <c r="D38" s="59">
        <f>D39</f>
        <v>721.98500000000001</v>
      </c>
      <c r="E38" s="59">
        <f>E39</f>
        <v>502.375</v>
      </c>
    </row>
    <row r="39" spans="1:5" x14ac:dyDescent="0.2">
      <c r="A39" s="12" t="s">
        <v>72</v>
      </c>
      <c r="B39" s="12" t="s">
        <v>49</v>
      </c>
      <c r="C39" s="12">
        <v>240</v>
      </c>
      <c r="D39" s="59">
        <f>Ведом!F325</f>
        <v>721.98500000000001</v>
      </c>
      <c r="E39" s="59">
        <f>Ведом!G325</f>
        <v>502.375</v>
      </c>
    </row>
    <row r="40" spans="1:5" x14ac:dyDescent="0.2">
      <c r="A40" s="12" t="s">
        <v>73</v>
      </c>
      <c r="B40" s="12" t="s">
        <v>49</v>
      </c>
      <c r="C40" s="12">
        <v>800</v>
      </c>
      <c r="D40" s="59">
        <f>D41</f>
        <v>4925.5450000000001</v>
      </c>
      <c r="E40" s="59">
        <f>E41</f>
        <v>4925.5450000000001</v>
      </c>
    </row>
    <row r="41" spans="1:5" ht="25.5" x14ac:dyDescent="0.2">
      <c r="A41" s="12" t="s">
        <v>138</v>
      </c>
      <c r="B41" s="12" t="s">
        <v>49</v>
      </c>
      <c r="C41" s="12">
        <v>810</v>
      </c>
      <c r="D41" s="59">
        <f>Ведом!F340</f>
        <v>4925.5450000000001</v>
      </c>
      <c r="E41" s="59">
        <f>Ведом!G340</f>
        <v>4925.5450000000001</v>
      </c>
    </row>
    <row r="42" spans="1:5" ht="51" x14ac:dyDescent="0.2">
      <c r="A42" s="70" t="s">
        <v>251</v>
      </c>
      <c r="B42" s="70" t="str">
        <f>Ведом!D87</f>
        <v>0400000000</v>
      </c>
      <c r="C42" s="77"/>
      <c r="D42" s="131">
        <f>D43</f>
        <v>27004.649000000001</v>
      </c>
      <c r="E42" s="131">
        <f>E43</f>
        <v>0</v>
      </c>
    </row>
    <row r="43" spans="1:5" ht="25.5" x14ac:dyDescent="0.2">
      <c r="A43" s="12" t="s">
        <v>98</v>
      </c>
      <c r="B43" s="12" t="s">
        <v>25</v>
      </c>
      <c r="C43" s="78">
        <v>600</v>
      </c>
      <c r="D43" s="11">
        <f>D44</f>
        <v>27004.649000000001</v>
      </c>
      <c r="E43" s="11">
        <f>E44</f>
        <v>0</v>
      </c>
    </row>
    <row r="44" spans="1:5" x14ac:dyDescent="0.2">
      <c r="A44" s="12" t="s">
        <v>99</v>
      </c>
      <c r="B44" s="12" t="s">
        <v>25</v>
      </c>
      <c r="C44" s="78">
        <v>620</v>
      </c>
      <c r="D44" s="11">
        <f>Ведом!F95</f>
        <v>27004.649000000001</v>
      </c>
      <c r="E44" s="11">
        <f>Ведом!G95</f>
        <v>0</v>
      </c>
    </row>
    <row r="45" spans="1:5" ht="25.5" x14ac:dyDescent="0.2">
      <c r="A45" s="70" t="s">
        <v>265</v>
      </c>
      <c r="B45" s="70" t="str">
        <f>Ведом!D138</f>
        <v>0500000000</v>
      </c>
      <c r="C45" s="70"/>
      <c r="D45" s="21">
        <f>D46</f>
        <v>42307.7</v>
      </c>
      <c r="E45" s="21">
        <f>E46</f>
        <v>394.44500000000005</v>
      </c>
    </row>
    <row r="46" spans="1:5" ht="25.5" x14ac:dyDescent="0.2">
      <c r="A46" s="12" t="s">
        <v>98</v>
      </c>
      <c r="B46" s="12" t="s">
        <v>31</v>
      </c>
      <c r="C46" s="14">
        <v>600</v>
      </c>
      <c r="D46" s="67">
        <f>D47</f>
        <v>42307.7</v>
      </c>
      <c r="E46" s="67">
        <f>E47</f>
        <v>394.44500000000005</v>
      </c>
    </row>
    <row r="47" spans="1:5" x14ac:dyDescent="0.2">
      <c r="A47" s="12" t="s">
        <v>99</v>
      </c>
      <c r="B47" s="12" t="s">
        <v>31</v>
      </c>
      <c r="C47" s="14">
        <v>620</v>
      </c>
      <c r="D47" s="67">
        <f>Ведом!F145+Ведом!F161+Ведом!F199</f>
        <v>42307.7</v>
      </c>
      <c r="E47" s="67">
        <f>Ведом!G145+Ведом!G161+Ведом!G199</f>
        <v>394.44500000000005</v>
      </c>
    </row>
    <row r="48" spans="1:5" ht="40.9" customHeight="1" x14ac:dyDescent="0.2">
      <c r="A48" s="70" t="s">
        <v>259</v>
      </c>
      <c r="B48" s="70" t="str">
        <f>Ведом!D400</f>
        <v>0600000000</v>
      </c>
      <c r="C48" s="70"/>
      <c r="D48" s="71">
        <f>D49</f>
        <v>62731.645000000004</v>
      </c>
      <c r="E48" s="71">
        <f>E49</f>
        <v>9109.643</v>
      </c>
    </row>
    <row r="49" spans="1:5" ht="25.5" x14ac:dyDescent="0.2">
      <c r="A49" s="12" t="s">
        <v>98</v>
      </c>
      <c r="B49" s="12" t="s">
        <v>53</v>
      </c>
      <c r="C49" s="12">
        <v>600</v>
      </c>
      <c r="D49" s="59">
        <f>D50</f>
        <v>62731.645000000004</v>
      </c>
      <c r="E49" s="59">
        <f>E50</f>
        <v>9109.643</v>
      </c>
    </row>
    <row r="50" spans="1:5" x14ac:dyDescent="0.2">
      <c r="A50" s="12" t="s">
        <v>99</v>
      </c>
      <c r="B50" s="12" t="s">
        <v>53</v>
      </c>
      <c r="C50" s="12">
        <v>620</v>
      </c>
      <c r="D50" s="59">
        <f>Ведом!F385+Ведом!F407+Ведом!F442+Ведом!F453</f>
        <v>62731.645000000004</v>
      </c>
      <c r="E50" s="59">
        <f>Ведом!G385+Ведом!G407+Ведом!G442+Ведом!G453</f>
        <v>9109.643</v>
      </c>
    </row>
    <row r="51" spans="1:5" ht="25.5" x14ac:dyDescent="0.2">
      <c r="A51" s="70" t="s">
        <v>260</v>
      </c>
      <c r="B51" s="70" t="str">
        <f>Ведом!D481</f>
        <v>0700000000</v>
      </c>
      <c r="C51" s="70"/>
      <c r="D51" s="71">
        <f>D52</f>
        <v>2777.759</v>
      </c>
      <c r="E51" s="71">
        <f>E52</f>
        <v>0</v>
      </c>
    </row>
    <row r="52" spans="1:5" ht="25.5" x14ac:dyDescent="0.2">
      <c r="A52" s="12" t="s">
        <v>98</v>
      </c>
      <c r="B52" s="12" t="s">
        <v>63</v>
      </c>
      <c r="C52" s="12">
        <v>600</v>
      </c>
      <c r="D52" s="59">
        <f>D53</f>
        <v>2777.759</v>
      </c>
      <c r="E52" s="59">
        <f>E53</f>
        <v>0</v>
      </c>
    </row>
    <row r="53" spans="1:5" x14ac:dyDescent="0.2">
      <c r="A53" s="12" t="s">
        <v>99</v>
      </c>
      <c r="B53" s="12" t="s">
        <v>63</v>
      </c>
      <c r="C53" s="12">
        <v>620</v>
      </c>
      <c r="D53" s="59">
        <f>Ведом!F489</f>
        <v>2777.759</v>
      </c>
      <c r="E53" s="59">
        <f>Ведом!G489</f>
        <v>0</v>
      </c>
    </row>
    <row r="54" spans="1:5" ht="25.5" x14ac:dyDescent="0.2">
      <c r="A54" s="70" t="s">
        <v>258</v>
      </c>
      <c r="B54" s="70" t="str">
        <f>Ведом!D351</f>
        <v>0800000000</v>
      </c>
      <c r="C54" s="70"/>
      <c r="D54" s="71">
        <f>D55</f>
        <v>4280.1779999999999</v>
      </c>
      <c r="E54" s="71">
        <f>E55</f>
        <v>0</v>
      </c>
    </row>
    <row r="55" spans="1:5" x14ac:dyDescent="0.2">
      <c r="A55" s="12" t="s">
        <v>73</v>
      </c>
      <c r="B55" s="12" t="s">
        <v>51</v>
      </c>
      <c r="C55" s="12">
        <v>800</v>
      </c>
      <c r="D55" s="59">
        <f>D56</f>
        <v>4280.1779999999999</v>
      </c>
      <c r="E55" s="59">
        <f>E56</f>
        <v>0</v>
      </c>
    </row>
    <row r="56" spans="1:5" ht="25.5" x14ac:dyDescent="0.2">
      <c r="A56" s="12" t="s">
        <v>138</v>
      </c>
      <c r="B56" s="12" t="s">
        <v>51</v>
      </c>
      <c r="C56" s="12">
        <v>810</v>
      </c>
      <c r="D56" s="59">
        <f>Ведом!F363</f>
        <v>4280.1779999999999</v>
      </c>
      <c r="E56" s="59">
        <f>Ведом!G363</f>
        <v>0</v>
      </c>
    </row>
    <row r="57" spans="1:5" ht="25.5" hidden="1" x14ac:dyDescent="0.2">
      <c r="A57" s="12" t="s">
        <v>172</v>
      </c>
      <c r="B57" s="12">
        <v>4400000000</v>
      </c>
      <c r="C57" s="12">
        <v>400</v>
      </c>
      <c r="D57" s="59" t="e">
        <f>D58</f>
        <v>#REF!</v>
      </c>
      <c r="E57" s="59" t="e">
        <f>E58</f>
        <v>#REF!</v>
      </c>
    </row>
    <row r="58" spans="1:5" hidden="1" x14ac:dyDescent="0.2">
      <c r="A58" s="12" t="s">
        <v>173</v>
      </c>
      <c r="B58" s="12">
        <v>4400000000</v>
      </c>
      <c r="C58" s="12">
        <v>410</v>
      </c>
      <c r="D58" s="59" t="e">
        <f>Ведом!#REF!</f>
        <v>#REF!</v>
      </c>
      <c r="E58" s="59" t="e">
        <f>Ведом!#REF!</f>
        <v>#REF!</v>
      </c>
    </row>
    <row r="59" spans="1:5" x14ac:dyDescent="0.2">
      <c r="A59" s="70" t="s">
        <v>254</v>
      </c>
      <c r="B59" s="70" t="str">
        <f>Ведом!D173</f>
        <v>1000000000</v>
      </c>
      <c r="C59" s="70"/>
      <c r="D59" s="71">
        <f>D60</f>
        <v>791.34299999999996</v>
      </c>
      <c r="E59" s="71">
        <f>E60</f>
        <v>478.52499999999998</v>
      </c>
    </row>
    <row r="60" spans="1:5" x14ac:dyDescent="0.2">
      <c r="A60" s="12" t="s">
        <v>117</v>
      </c>
      <c r="B60" s="12" t="s">
        <v>37</v>
      </c>
      <c r="C60" s="12">
        <v>300</v>
      </c>
      <c r="D60" s="59">
        <f>D61</f>
        <v>791.34299999999996</v>
      </c>
      <c r="E60" s="59">
        <f>E61</f>
        <v>478.52499999999998</v>
      </c>
    </row>
    <row r="61" spans="1:5" x14ac:dyDescent="0.2">
      <c r="A61" s="12" t="s">
        <v>118</v>
      </c>
      <c r="B61" s="12" t="s">
        <v>37</v>
      </c>
      <c r="C61" s="12">
        <v>320</v>
      </c>
      <c r="D61" s="59">
        <f>Ведом!F175</f>
        <v>791.34299999999996</v>
      </c>
      <c r="E61" s="59">
        <f>Ведом!G175</f>
        <v>478.52499999999998</v>
      </c>
    </row>
    <row r="62" spans="1:5" ht="41.25" customHeight="1" x14ac:dyDescent="0.2">
      <c r="A62" s="70" t="s">
        <v>264</v>
      </c>
      <c r="B62" s="70" t="str">
        <f>Ведом!D102</f>
        <v>1100000000</v>
      </c>
      <c r="C62" s="70"/>
      <c r="D62" s="71">
        <f>D63</f>
        <v>14846.611000000001</v>
      </c>
      <c r="E62" s="71">
        <f>E63</f>
        <v>0</v>
      </c>
    </row>
    <row r="63" spans="1:5" x14ac:dyDescent="0.2">
      <c r="A63" s="52" t="s">
        <v>71</v>
      </c>
      <c r="B63" s="12" t="s">
        <v>28</v>
      </c>
      <c r="C63" s="12">
        <v>200</v>
      </c>
      <c r="D63" s="59">
        <f>D64</f>
        <v>14846.611000000001</v>
      </c>
      <c r="E63" s="59">
        <f>E64</f>
        <v>0</v>
      </c>
    </row>
    <row r="64" spans="1:5" x14ac:dyDescent="0.2">
      <c r="A64" s="12" t="s">
        <v>72</v>
      </c>
      <c r="B64" s="12" t="s">
        <v>28</v>
      </c>
      <c r="C64" s="12">
        <v>240</v>
      </c>
      <c r="D64" s="59">
        <f>Ведом!F110</f>
        <v>14846.611000000001</v>
      </c>
      <c r="E64" s="59">
        <f>Ведом!G110</f>
        <v>0</v>
      </c>
    </row>
    <row r="65" spans="1:5" ht="25.5" x14ac:dyDescent="0.2">
      <c r="A65" s="70" t="s">
        <v>262</v>
      </c>
      <c r="B65" s="70" t="str">
        <f>Ведом!D220</f>
        <v>1200000000</v>
      </c>
      <c r="C65" s="70"/>
      <c r="D65" s="71">
        <f>D66+D68</f>
        <v>392.16899999999998</v>
      </c>
      <c r="E65" s="71">
        <f>E66+E68</f>
        <v>376.13900000000001</v>
      </c>
    </row>
    <row r="66" spans="1:5" ht="38.25" x14ac:dyDescent="0.2">
      <c r="A66" s="12" t="s">
        <v>69</v>
      </c>
      <c r="B66" s="12" t="s">
        <v>42</v>
      </c>
      <c r="C66" s="12">
        <v>100</v>
      </c>
      <c r="D66" s="60">
        <f>D67</f>
        <v>285.77699999999999</v>
      </c>
      <c r="E66" s="60">
        <f>E67</f>
        <v>285.77699999999999</v>
      </c>
    </row>
    <row r="67" spans="1:5" x14ac:dyDescent="0.2">
      <c r="A67" s="12" t="s">
        <v>70</v>
      </c>
      <c r="B67" s="12" t="s">
        <v>42</v>
      </c>
      <c r="C67" s="12">
        <v>120</v>
      </c>
      <c r="D67" s="60">
        <f>Ведом!F222</f>
        <v>285.77699999999999</v>
      </c>
      <c r="E67" s="60">
        <f>Ведом!G222</f>
        <v>285.77699999999999</v>
      </c>
    </row>
    <row r="68" spans="1:5" x14ac:dyDescent="0.2">
      <c r="A68" s="52" t="s">
        <v>71</v>
      </c>
      <c r="B68" s="12" t="s">
        <v>42</v>
      </c>
      <c r="C68" s="12">
        <v>200</v>
      </c>
      <c r="D68" s="60">
        <f>D69</f>
        <v>106.392</v>
      </c>
      <c r="E68" s="60">
        <f>E69</f>
        <v>90.361999999999995</v>
      </c>
    </row>
    <row r="69" spans="1:5" x14ac:dyDescent="0.2">
      <c r="A69" s="12" t="s">
        <v>72</v>
      </c>
      <c r="B69" s="12" t="s">
        <v>42</v>
      </c>
      <c r="C69" s="12">
        <v>240</v>
      </c>
      <c r="D69" s="60">
        <f>Ведом!F224+Ведом!F262</f>
        <v>106.392</v>
      </c>
      <c r="E69" s="60">
        <f>Ведом!G224</f>
        <v>90.361999999999995</v>
      </c>
    </row>
    <row r="70" spans="1:5" ht="38.25" x14ac:dyDescent="0.2">
      <c r="A70" s="70" t="s">
        <v>285</v>
      </c>
      <c r="B70" s="70">
        <v>1300000000</v>
      </c>
      <c r="C70" s="70"/>
      <c r="D70" s="68">
        <f>D71</f>
        <v>100</v>
      </c>
      <c r="E70" s="68"/>
    </row>
    <row r="71" spans="1:5" x14ac:dyDescent="0.2">
      <c r="A71" s="12" t="s">
        <v>73</v>
      </c>
      <c r="B71" s="12">
        <v>1300000000</v>
      </c>
      <c r="C71" s="12">
        <v>800</v>
      </c>
      <c r="D71" s="60">
        <f>D72</f>
        <v>100</v>
      </c>
      <c r="E71" s="60"/>
    </row>
    <row r="72" spans="1:5" x14ac:dyDescent="0.2">
      <c r="A72" s="12" t="s">
        <v>130</v>
      </c>
      <c r="B72" s="12">
        <v>1300000000</v>
      </c>
      <c r="C72" s="12">
        <v>870</v>
      </c>
      <c r="D72" s="60">
        <f>Ведом!F258</f>
        <v>100</v>
      </c>
      <c r="E72" s="60"/>
    </row>
    <row r="73" spans="1:5" ht="25.5" x14ac:dyDescent="0.2">
      <c r="A73" s="70" t="s">
        <v>256</v>
      </c>
      <c r="B73" s="70" t="str">
        <f>Ведом!D263</f>
        <v>1400000000</v>
      </c>
      <c r="C73" s="70"/>
      <c r="D73" s="68">
        <f>D74+D76+D78</f>
        <v>24333.175999999999</v>
      </c>
      <c r="E73" s="68">
        <f>E74+E76+E78</f>
        <v>11702.023999999999</v>
      </c>
    </row>
    <row r="74" spans="1:5" ht="38.25" x14ac:dyDescent="0.2">
      <c r="A74" s="12" t="s">
        <v>69</v>
      </c>
      <c r="B74" s="12" t="s">
        <v>43</v>
      </c>
      <c r="C74" s="64">
        <v>100</v>
      </c>
      <c r="D74" s="11">
        <f>D75</f>
        <v>14549.279</v>
      </c>
      <c r="E74" s="11">
        <f>E75</f>
        <v>3498.6779999999999</v>
      </c>
    </row>
    <row r="75" spans="1:5" x14ac:dyDescent="0.2">
      <c r="A75" s="12" t="s">
        <v>131</v>
      </c>
      <c r="B75" s="12" t="s">
        <v>43</v>
      </c>
      <c r="C75" s="64">
        <v>110</v>
      </c>
      <c r="D75" s="11">
        <f>Ведом!F270</f>
        <v>14549.279</v>
      </c>
      <c r="E75" s="11">
        <f>Ведом!G270</f>
        <v>3498.6779999999999</v>
      </c>
    </row>
    <row r="76" spans="1:5" x14ac:dyDescent="0.2">
      <c r="A76" s="52" t="s">
        <v>71</v>
      </c>
      <c r="B76" s="12" t="s">
        <v>43</v>
      </c>
      <c r="C76" s="64">
        <v>200</v>
      </c>
      <c r="D76" s="11">
        <f>D77</f>
        <v>9779.3970000000008</v>
      </c>
      <c r="E76" s="11">
        <f>E77</f>
        <v>8203.3459999999995</v>
      </c>
    </row>
    <row r="77" spans="1:5" x14ac:dyDescent="0.2">
      <c r="A77" s="12" t="s">
        <v>72</v>
      </c>
      <c r="B77" s="12" t="s">
        <v>43</v>
      </c>
      <c r="C77" s="64">
        <v>240</v>
      </c>
      <c r="D77" s="11">
        <f>Ведом!F272+Ведом!F469</f>
        <v>9779.3970000000008</v>
      </c>
      <c r="E77" s="11">
        <f>Ведом!G272+Ведом!G469</f>
        <v>8203.3459999999995</v>
      </c>
    </row>
    <row r="78" spans="1:5" x14ac:dyDescent="0.2">
      <c r="A78" s="12" t="s">
        <v>73</v>
      </c>
      <c r="B78" s="12" t="s">
        <v>43</v>
      </c>
      <c r="C78" s="64">
        <v>800</v>
      </c>
      <c r="D78" s="11">
        <f>D79</f>
        <v>4.5</v>
      </c>
      <c r="E78" s="11">
        <f>E79</f>
        <v>0</v>
      </c>
    </row>
    <row r="79" spans="1:5" x14ac:dyDescent="0.2">
      <c r="A79" s="12" t="s">
        <v>74</v>
      </c>
      <c r="B79" s="12" t="s">
        <v>43</v>
      </c>
      <c r="C79" s="64">
        <v>850</v>
      </c>
      <c r="D79" s="11">
        <f>Ведом!F274</f>
        <v>4.5</v>
      </c>
      <c r="E79" s="11">
        <f>Ведом!G274</f>
        <v>0</v>
      </c>
    </row>
    <row r="80" spans="1:5" ht="25.5" x14ac:dyDescent="0.2">
      <c r="A80" s="70" t="s">
        <v>274</v>
      </c>
      <c r="B80" s="70">
        <f>Ведом!D115</f>
        <v>1700000000</v>
      </c>
      <c r="C80" s="72"/>
      <c r="D80" s="62">
        <f>D81+D83</f>
        <v>615.39499999999998</v>
      </c>
      <c r="E80" s="62">
        <f>E81+E83</f>
        <v>0</v>
      </c>
    </row>
    <row r="81" spans="1:5" ht="25.5" x14ac:dyDescent="0.2">
      <c r="A81" s="12" t="s">
        <v>98</v>
      </c>
      <c r="B81" s="12">
        <v>1700000000</v>
      </c>
      <c r="C81" s="64">
        <v>600</v>
      </c>
      <c r="D81" s="61">
        <f>D82</f>
        <v>570.39499999999998</v>
      </c>
      <c r="E81" s="61">
        <f>E82</f>
        <v>0</v>
      </c>
    </row>
    <row r="82" spans="1:5" ht="25.5" x14ac:dyDescent="0.2">
      <c r="A82" s="12" t="s">
        <v>237</v>
      </c>
      <c r="B82" s="12">
        <v>1700000000</v>
      </c>
      <c r="C82" s="64">
        <v>630</v>
      </c>
      <c r="D82" s="61">
        <f>Ведом!F117</f>
        <v>570.39499999999998</v>
      </c>
      <c r="E82" s="61">
        <f>Ведом!G117</f>
        <v>0</v>
      </c>
    </row>
    <row r="83" spans="1:5" ht="18.75" customHeight="1" x14ac:dyDescent="0.2">
      <c r="A83" s="12" t="str">
        <f>Ведом!B366</f>
        <v>Иные бюджетные ассигнования</v>
      </c>
      <c r="B83" s="12">
        <f>Ведом!D366</f>
        <v>1700000000</v>
      </c>
      <c r="C83" s="64">
        <f>Ведом!E366</f>
        <v>800</v>
      </c>
      <c r="D83" s="61">
        <f>D84</f>
        <v>45</v>
      </c>
      <c r="E83" s="61">
        <f>E84</f>
        <v>0</v>
      </c>
    </row>
    <row r="84" spans="1:5" ht="25.5" customHeight="1" x14ac:dyDescent="0.2">
      <c r="A84" s="12" t="str">
        <f>Ведом!B367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4" s="12">
        <f>Ведом!D367</f>
        <v>1700000000</v>
      </c>
      <c r="C84" s="64">
        <f>Ведом!E367</f>
        <v>810</v>
      </c>
      <c r="D84" s="61">
        <f>Ведом!F367</f>
        <v>45</v>
      </c>
      <c r="E84" s="61">
        <f>Ведом!G367</f>
        <v>0</v>
      </c>
    </row>
    <row r="85" spans="1:5" ht="38.25" x14ac:dyDescent="0.2">
      <c r="A85" s="70" t="s">
        <v>270</v>
      </c>
      <c r="B85" s="70">
        <f>Ведом!D207</f>
        <v>1800000000</v>
      </c>
      <c r="C85" s="72"/>
      <c r="D85" s="62">
        <f>D86+D88+D90+D94+D92</f>
        <v>23247.685999999994</v>
      </c>
      <c r="E85" s="62">
        <f>E86+E88+E90+E94+E92</f>
        <v>1.3720000000000001</v>
      </c>
    </row>
    <row r="86" spans="1:5" ht="38.25" x14ac:dyDescent="0.2">
      <c r="A86" s="12" t="s">
        <v>69</v>
      </c>
      <c r="B86" s="12">
        <v>1800000000</v>
      </c>
      <c r="C86" s="64">
        <v>100</v>
      </c>
      <c r="D86" s="61">
        <f>D87</f>
        <v>18812.582999999999</v>
      </c>
      <c r="E86" s="61">
        <f>E87</f>
        <v>0</v>
      </c>
    </row>
    <row r="87" spans="1:5" x14ac:dyDescent="0.2">
      <c r="A87" s="12" t="s">
        <v>70</v>
      </c>
      <c r="B87" s="12">
        <v>1800000000</v>
      </c>
      <c r="C87" s="64">
        <v>120</v>
      </c>
      <c r="D87" s="61">
        <f>Ведом!F207+Ведом!F232+Ведом!F343</f>
        <v>18812.582999999999</v>
      </c>
      <c r="E87" s="61">
        <f>Ведом!G207+Ведом!G232+Ведом!G343</f>
        <v>0</v>
      </c>
    </row>
    <row r="88" spans="1:5" x14ac:dyDescent="0.2">
      <c r="A88" s="52" t="s">
        <v>71</v>
      </c>
      <c r="B88" s="12">
        <v>1800000000</v>
      </c>
      <c r="C88" s="64">
        <v>200</v>
      </c>
      <c r="D88" s="61">
        <f>D89</f>
        <v>2417.0149999999999</v>
      </c>
      <c r="E88" s="61">
        <f>E89</f>
        <v>0</v>
      </c>
    </row>
    <row r="89" spans="1:5" x14ac:dyDescent="0.2">
      <c r="A89" s="12" t="s">
        <v>72</v>
      </c>
      <c r="B89" s="12">
        <v>1800000000</v>
      </c>
      <c r="C89" s="64">
        <v>240</v>
      </c>
      <c r="D89" s="61">
        <f>Ведом!F234+Ведом!F289+Ведом!F370</f>
        <v>2417.0149999999999</v>
      </c>
      <c r="E89" s="61">
        <f>Ведом!G234+Ведом!G289+Ведом!G370</f>
        <v>0</v>
      </c>
    </row>
    <row r="90" spans="1:5" x14ac:dyDescent="0.2">
      <c r="A90" s="12" t="s">
        <v>117</v>
      </c>
      <c r="B90" s="12">
        <v>1800000000</v>
      </c>
      <c r="C90" s="64">
        <v>300</v>
      </c>
      <c r="D90" s="61">
        <f>D91</f>
        <v>1759.885</v>
      </c>
      <c r="E90" s="61">
        <f>E91</f>
        <v>0</v>
      </c>
    </row>
    <row r="91" spans="1:5" x14ac:dyDescent="0.2">
      <c r="A91" s="12" t="s">
        <v>149</v>
      </c>
      <c r="B91" s="12">
        <v>1800000000</v>
      </c>
      <c r="C91" s="64">
        <v>310</v>
      </c>
      <c r="D91" s="61">
        <f>Ведом!F462</f>
        <v>1759.885</v>
      </c>
      <c r="E91" s="61">
        <f>Ведом!G462</f>
        <v>0</v>
      </c>
    </row>
    <row r="92" spans="1:5" ht="25.5" x14ac:dyDescent="0.2">
      <c r="A92" s="12" t="s">
        <v>98</v>
      </c>
      <c r="B92" s="12">
        <v>1800000000</v>
      </c>
      <c r="C92" s="64">
        <v>600</v>
      </c>
      <c r="D92" s="61">
        <f>D93</f>
        <v>1.3720000000000001</v>
      </c>
      <c r="E92" s="61">
        <f>E93</f>
        <v>1.3720000000000001</v>
      </c>
    </row>
    <row r="93" spans="1:5" x14ac:dyDescent="0.2">
      <c r="A93" s="17" t="s">
        <v>99</v>
      </c>
      <c r="B93" s="12">
        <v>1800000000</v>
      </c>
      <c r="C93" s="64">
        <v>620</v>
      </c>
      <c r="D93" s="61">
        <f>Ведом!F250</f>
        <v>1.3720000000000001</v>
      </c>
      <c r="E93" s="61">
        <f>Ведом!G250</f>
        <v>1.3720000000000001</v>
      </c>
    </row>
    <row r="94" spans="1:5" x14ac:dyDescent="0.2">
      <c r="A94" s="12" t="s">
        <v>73</v>
      </c>
      <c r="B94" s="12">
        <v>1800000000</v>
      </c>
      <c r="C94" s="64">
        <v>800</v>
      </c>
      <c r="D94" s="61">
        <f>D95+D96</f>
        <v>256.83100000000002</v>
      </c>
      <c r="E94" s="61">
        <f>E95+E96</f>
        <v>0</v>
      </c>
    </row>
    <row r="95" spans="1:5" x14ac:dyDescent="0.2">
      <c r="A95" s="12" t="s">
        <v>170</v>
      </c>
      <c r="B95" s="12">
        <v>1800000000</v>
      </c>
      <c r="C95" s="64">
        <v>830</v>
      </c>
      <c r="D95" s="61">
        <f>Ведом!F291</f>
        <v>94.594999999999999</v>
      </c>
      <c r="E95" s="61">
        <f>Ведом!G291</f>
        <v>0</v>
      </c>
    </row>
    <row r="96" spans="1:5" x14ac:dyDescent="0.2">
      <c r="A96" s="12" t="s">
        <v>74</v>
      </c>
      <c r="B96" s="12">
        <v>1800000000</v>
      </c>
      <c r="C96" s="64">
        <v>850</v>
      </c>
      <c r="D96" s="61">
        <f>Ведом!F236+Ведом!F292</f>
        <v>162.23599999999999</v>
      </c>
      <c r="E96" s="61">
        <f>Ведом!G236+Ведом!G292</f>
        <v>0</v>
      </c>
    </row>
    <row r="97" spans="1:5" ht="26.85" customHeight="1" x14ac:dyDescent="0.2">
      <c r="A97" s="70" t="s">
        <v>263</v>
      </c>
      <c r="B97" s="70">
        <v>1900000000</v>
      </c>
      <c r="C97" s="72"/>
      <c r="D97" s="62">
        <f>D99+D101</f>
        <v>560.42600000000004</v>
      </c>
      <c r="E97" s="62">
        <f>E99+E101</f>
        <v>560.42600000000004</v>
      </c>
    </row>
    <row r="98" spans="1:5" ht="42.6" hidden="1" customHeight="1" x14ac:dyDescent="0.2">
      <c r="A98" s="12" t="s">
        <v>167</v>
      </c>
      <c r="B98" s="12"/>
      <c r="C98" s="64">
        <v>850</v>
      </c>
      <c r="D98" s="61" t="e">
        <f>Ведом!#REF!</f>
        <v>#REF!</v>
      </c>
      <c r="E98" s="61" t="e">
        <f>Ведом!#REF!</f>
        <v>#REF!</v>
      </c>
    </row>
    <row r="99" spans="1:5" ht="38.25" x14ac:dyDescent="0.2">
      <c r="A99" s="12" t="s">
        <v>69</v>
      </c>
      <c r="B99" s="12">
        <v>1900000000</v>
      </c>
      <c r="C99" s="64">
        <v>100</v>
      </c>
      <c r="D99" s="61">
        <f>D100</f>
        <v>479.291</v>
      </c>
      <c r="E99" s="61">
        <f>E100</f>
        <v>479.291</v>
      </c>
    </row>
    <row r="100" spans="1:5" x14ac:dyDescent="0.2">
      <c r="A100" s="12" t="s">
        <v>70</v>
      </c>
      <c r="B100" s="12">
        <v>1900000000</v>
      </c>
      <c r="C100" s="64">
        <v>120</v>
      </c>
      <c r="D100" s="61">
        <f>Ведом!F239</f>
        <v>479.291</v>
      </c>
      <c r="E100" s="61">
        <f>Ведом!G239</f>
        <v>479.291</v>
      </c>
    </row>
    <row r="101" spans="1:5" x14ac:dyDescent="0.2">
      <c r="A101" s="52" t="s">
        <v>71</v>
      </c>
      <c r="B101" s="12">
        <v>1900000000</v>
      </c>
      <c r="C101" s="64">
        <v>200</v>
      </c>
      <c r="D101" s="61">
        <f>D102</f>
        <v>81.135000000000005</v>
      </c>
      <c r="E101" s="61">
        <f>E102</f>
        <v>81.135000000000005</v>
      </c>
    </row>
    <row r="102" spans="1:5" x14ac:dyDescent="0.2">
      <c r="A102" s="12" t="s">
        <v>72</v>
      </c>
      <c r="B102" s="12">
        <v>1900000000</v>
      </c>
      <c r="C102" s="64">
        <v>240</v>
      </c>
      <c r="D102" s="61">
        <f>Ведом!F241</f>
        <v>81.135000000000005</v>
      </c>
      <c r="E102" s="61">
        <f>Ведом!G241</f>
        <v>81.135000000000005</v>
      </c>
    </row>
    <row r="103" spans="1:5" ht="25.5" x14ac:dyDescent="0.2">
      <c r="A103" s="39" t="s">
        <v>267</v>
      </c>
      <c r="B103" s="73">
        <v>4000000000</v>
      </c>
      <c r="C103" s="74"/>
      <c r="D103" s="62">
        <f>D104</f>
        <v>11502.159</v>
      </c>
      <c r="E103" s="62">
        <f>E104</f>
        <v>0</v>
      </c>
    </row>
    <row r="104" spans="1:5" x14ac:dyDescent="0.2">
      <c r="A104" s="52" t="s">
        <v>71</v>
      </c>
      <c r="B104" s="53">
        <v>4000000000</v>
      </c>
      <c r="C104" s="65">
        <v>200</v>
      </c>
      <c r="D104" s="61">
        <f>D105</f>
        <v>11502.159</v>
      </c>
      <c r="E104" s="61">
        <f>E105</f>
        <v>0</v>
      </c>
    </row>
    <row r="105" spans="1:5" x14ac:dyDescent="0.2">
      <c r="A105" s="12" t="s">
        <v>72</v>
      </c>
      <c r="B105" s="53">
        <v>4000000000</v>
      </c>
      <c r="C105" s="65">
        <v>240</v>
      </c>
      <c r="D105" s="61">
        <f>Ведом!F132</f>
        <v>11502.159</v>
      </c>
      <c r="E105" s="61">
        <f>Ведом!G132</f>
        <v>0</v>
      </c>
    </row>
    <row r="106" spans="1:5" ht="25.5" customHeight="1" x14ac:dyDescent="0.2">
      <c r="A106" s="39" t="s">
        <v>273</v>
      </c>
      <c r="B106" s="73">
        <f>Ведом!D440</f>
        <v>4100000000</v>
      </c>
      <c r="C106" s="74"/>
      <c r="D106" s="62">
        <f>D107</f>
        <v>272.62199999999996</v>
      </c>
      <c r="E106" s="62">
        <f>E107</f>
        <v>0</v>
      </c>
    </row>
    <row r="107" spans="1:5" ht="25.5" x14ac:dyDescent="0.2">
      <c r="A107" s="17" t="s">
        <v>98</v>
      </c>
      <c r="B107" s="53">
        <v>4100000000</v>
      </c>
      <c r="C107" s="65">
        <v>600</v>
      </c>
      <c r="D107" s="61">
        <f>D108</f>
        <v>272.62199999999996</v>
      </c>
      <c r="E107" s="61">
        <f>E108</f>
        <v>0</v>
      </c>
    </row>
    <row r="108" spans="1:5" x14ac:dyDescent="0.2">
      <c r="A108" s="17" t="s">
        <v>99</v>
      </c>
      <c r="B108" s="53">
        <v>4100000000</v>
      </c>
      <c r="C108" s="65">
        <v>620</v>
      </c>
      <c r="D108" s="61">
        <f>Ведом!F440+Ведом!F395</f>
        <v>272.62199999999996</v>
      </c>
      <c r="E108" s="61">
        <f>Ведом!G440+Ведом!G395</f>
        <v>0</v>
      </c>
    </row>
    <row r="109" spans="1:5" ht="53.25" customHeight="1" x14ac:dyDescent="0.2">
      <c r="A109" s="39" t="s">
        <v>271</v>
      </c>
      <c r="B109" s="73">
        <f>Ведом!D301</f>
        <v>4200000000</v>
      </c>
      <c r="C109" s="74"/>
      <c r="D109" s="62">
        <f>D110</f>
        <v>116</v>
      </c>
      <c r="E109" s="62">
        <f>E110</f>
        <v>0</v>
      </c>
    </row>
    <row r="110" spans="1:5" x14ac:dyDescent="0.2">
      <c r="A110" s="17" t="s">
        <v>117</v>
      </c>
      <c r="B110" s="53">
        <v>4200000000</v>
      </c>
      <c r="C110" s="65">
        <v>300</v>
      </c>
      <c r="D110" s="61">
        <f>D111</f>
        <v>116</v>
      </c>
      <c r="E110" s="61">
        <f>E111</f>
        <v>0</v>
      </c>
    </row>
    <row r="111" spans="1:5" x14ac:dyDescent="0.2">
      <c r="A111" s="17" t="s">
        <v>206</v>
      </c>
      <c r="B111" s="53">
        <v>4200000000</v>
      </c>
      <c r="C111" s="65">
        <v>360</v>
      </c>
      <c r="D111" s="61">
        <f>Ведом!F303</f>
        <v>116</v>
      </c>
      <c r="E111" s="61">
        <f>Ведом!G303</f>
        <v>0</v>
      </c>
    </row>
    <row r="112" spans="1:5" ht="25.5" x14ac:dyDescent="0.2">
      <c r="A112" s="39" t="str">
        <f>Ведом!B180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12" s="73">
        <f>Ведом!D180</f>
        <v>4300000000</v>
      </c>
      <c r="C112" s="74"/>
      <c r="D112" s="62">
        <f>D113</f>
        <v>727.98699999999997</v>
      </c>
      <c r="E112" s="62">
        <f>E113</f>
        <v>581.96</v>
      </c>
    </row>
    <row r="113" spans="1:8" ht="25.5" x14ac:dyDescent="0.2">
      <c r="A113" s="17" t="s">
        <v>98</v>
      </c>
      <c r="B113" s="53">
        <v>4300000000</v>
      </c>
      <c r="C113" s="65">
        <v>600</v>
      </c>
      <c r="D113" s="61">
        <f>D114</f>
        <v>727.98699999999997</v>
      </c>
      <c r="E113" s="61">
        <f>E114</f>
        <v>581.96</v>
      </c>
    </row>
    <row r="114" spans="1:8" x14ac:dyDescent="0.2">
      <c r="A114" s="17" t="s">
        <v>99</v>
      </c>
      <c r="B114" s="53">
        <v>4300000000</v>
      </c>
      <c r="C114" s="65">
        <v>620</v>
      </c>
      <c r="D114" s="61">
        <f>Ведом!F182</f>
        <v>727.98699999999997</v>
      </c>
      <c r="E114" s="61">
        <f>Ведом!G182</f>
        <v>581.96</v>
      </c>
    </row>
    <row r="115" spans="1:8" ht="25.5" x14ac:dyDescent="0.2">
      <c r="A115" s="70" t="s">
        <v>252</v>
      </c>
      <c r="B115" s="70">
        <v>4400000000</v>
      </c>
      <c r="C115" s="70"/>
      <c r="D115" s="71">
        <f>D116+D118</f>
        <v>2851.3940000000002</v>
      </c>
      <c r="E115" s="71">
        <f>E116+E118</f>
        <v>2608.8580000000002</v>
      </c>
    </row>
    <row r="116" spans="1:8" x14ac:dyDescent="0.2">
      <c r="A116" s="12" t="s">
        <v>117</v>
      </c>
      <c r="B116" s="12">
        <v>4400000000</v>
      </c>
      <c r="C116" s="12">
        <v>300</v>
      </c>
      <c r="D116" s="59">
        <f>D117</f>
        <v>2646.7060000000001</v>
      </c>
      <c r="E116" s="59">
        <f>E117</f>
        <v>2608.8580000000002</v>
      </c>
    </row>
    <row r="117" spans="1:8" x14ac:dyDescent="0.2">
      <c r="A117" s="12" t="s">
        <v>118</v>
      </c>
      <c r="B117" s="12">
        <v>4400000000</v>
      </c>
      <c r="C117" s="12">
        <v>320</v>
      </c>
      <c r="D117" s="60">
        <f>Ведом!F171</f>
        <v>2646.7060000000001</v>
      </c>
      <c r="E117" s="60">
        <f>Ведом!G171</f>
        <v>2608.8580000000002</v>
      </c>
    </row>
    <row r="118" spans="1:8" ht="25.5" x14ac:dyDescent="0.2">
      <c r="A118" s="12" t="s">
        <v>172</v>
      </c>
      <c r="B118" s="12">
        <v>4400000000</v>
      </c>
      <c r="C118" s="64">
        <v>400</v>
      </c>
      <c r="D118" s="11">
        <f>D119+D122</f>
        <v>204.68799999999999</v>
      </c>
      <c r="E118" s="11">
        <f>E119+E122</f>
        <v>0</v>
      </c>
    </row>
    <row r="119" spans="1:8" x14ac:dyDescent="0.2">
      <c r="A119" s="12" t="s">
        <v>173</v>
      </c>
      <c r="B119" s="12">
        <v>4400000000</v>
      </c>
      <c r="C119" s="64">
        <v>410</v>
      </c>
      <c r="D119" s="11">
        <f>Ведом!F346+Ведом!F374</f>
        <v>204.68799999999999</v>
      </c>
      <c r="E119" s="11">
        <f>Ведом!G346+Ведом!G374</f>
        <v>0</v>
      </c>
    </row>
    <row r="120" spans="1:8" hidden="1" x14ac:dyDescent="0.2">
      <c r="A120" s="12" t="s">
        <v>73</v>
      </c>
      <c r="B120" s="12">
        <v>4400000000</v>
      </c>
      <c r="C120" s="64">
        <v>800</v>
      </c>
      <c r="D120" s="61">
        <f>D121</f>
        <v>0</v>
      </c>
      <c r="E120" s="61">
        <f>E121</f>
        <v>0</v>
      </c>
    </row>
    <row r="121" spans="1:8" ht="25.5" hidden="1" x14ac:dyDescent="0.2">
      <c r="A121" s="12" t="s">
        <v>138</v>
      </c>
      <c r="B121" s="12">
        <v>4400000000</v>
      </c>
      <c r="C121" s="64">
        <v>810</v>
      </c>
      <c r="D121" s="61">
        <f>Ведом!F372</f>
        <v>0</v>
      </c>
      <c r="E121" s="61">
        <f>Ведом!G372</f>
        <v>0</v>
      </c>
    </row>
    <row r="122" spans="1:8" ht="51" hidden="1" x14ac:dyDescent="0.2">
      <c r="A122" s="12" t="s">
        <v>242</v>
      </c>
      <c r="B122" s="12">
        <v>4400000000</v>
      </c>
      <c r="C122" s="64">
        <v>465</v>
      </c>
      <c r="D122" s="61">
        <f>Ведом!F347</f>
        <v>0</v>
      </c>
      <c r="E122" s="61">
        <f>Ведом!G347</f>
        <v>0</v>
      </c>
      <c r="G122" s="123"/>
      <c r="H122" s="123"/>
    </row>
    <row r="123" spans="1:8" hidden="1" x14ac:dyDescent="0.2">
      <c r="A123" s="52" t="s">
        <v>73</v>
      </c>
      <c r="B123" s="12">
        <v>4400000000</v>
      </c>
      <c r="C123" s="64">
        <v>800</v>
      </c>
      <c r="D123" s="61">
        <f>D124+D125</f>
        <v>0</v>
      </c>
      <c r="E123" s="61">
        <f>E124+E125</f>
        <v>0</v>
      </c>
      <c r="G123" s="123"/>
      <c r="H123" s="123"/>
    </row>
    <row r="124" spans="1:8" ht="25.5" hidden="1" x14ac:dyDescent="0.2">
      <c r="A124" s="52" t="s">
        <v>138</v>
      </c>
      <c r="B124" s="12">
        <v>4400000000</v>
      </c>
      <c r="C124" s="64">
        <v>810</v>
      </c>
      <c r="D124" s="61">
        <f>Ведом!F376</f>
        <v>0</v>
      </c>
      <c r="E124" s="61">
        <f>Ведом!G376</f>
        <v>0</v>
      </c>
      <c r="G124" s="123"/>
      <c r="H124" s="123"/>
    </row>
    <row r="125" spans="1:8" hidden="1" x14ac:dyDescent="0.2">
      <c r="A125" s="52" t="s">
        <v>74</v>
      </c>
      <c r="B125" s="12">
        <v>4400000000</v>
      </c>
      <c r="C125" s="64">
        <v>850</v>
      </c>
      <c r="D125" s="61">
        <f>Ведом!F349</f>
        <v>0</v>
      </c>
      <c r="E125" s="61"/>
      <c r="G125" s="123"/>
      <c r="H125" s="123"/>
    </row>
    <row r="126" spans="1:8" s="76" customFormat="1" ht="25.5" x14ac:dyDescent="0.2">
      <c r="A126" s="39" t="s">
        <v>269</v>
      </c>
      <c r="B126" s="73">
        <v>4700000000</v>
      </c>
      <c r="C126" s="74"/>
      <c r="D126" s="62">
        <f>D127</f>
        <v>2492.6219999999998</v>
      </c>
      <c r="E126" s="62"/>
      <c r="G126" s="124"/>
      <c r="H126" s="125"/>
    </row>
    <row r="127" spans="1:8" ht="25.5" x14ac:dyDescent="0.2">
      <c r="A127" s="17" t="s">
        <v>98</v>
      </c>
      <c r="B127" s="53">
        <v>4700000000</v>
      </c>
      <c r="C127" s="65">
        <v>600</v>
      </c>
      <c r="D127" s="61">
        <f>D128</f>
        <v>2492.6219999999998</v>
      </c>
      <c r="E127" s="61"/>
      <c r="G127" s="126"/>
      <c r="H127" s="123"/>
    </row>
    <row r="128" spans="1:8" x14ac:dyDescent="0.2">
      <c r="A128" s="17" t="s">
        <v>99</v>
      </c>
      <c r="B128" s="53">
        <v>4700000000</v>
      </c>
      <c r="C128" s="65">
        <v>620</v>
      </c>
      <c r="D128" s="61">
        <f>Ведом!F204</f>
        <v>2492.6219999999998</v>
      </c>
      <c r="E128" s="61"/>
      <c r="G128" s="123"/>
      <c r="H128" s="123"/>
    </row>
    <row r="129" spans="1:8" ht="26.25" customHeight="1" x14ac:dyDescent="0.2">
      <c r="A129" s="39" t="s">
        <v>268</v>
      </c>
      <c r="B129" s="73">
        <v>4800000000</v>
      </c>
      <c r="C129" s="74"/>
      <c r="D129" s="62">
        <f>D130+D132</f>
        <v>2897.4250000000002</v>
      </c>
      <c r="E129" s="62">
        <f>E130+E132</f>
        <v>0</v>
      </c>
      <c r="G129" s="123"/>
      <c r="H129" s="123"/>
    </row>
    <row r="130" spans="1:8" x14ac:dyDescent="0.2">
      <c r="A130" s="17" t="s">
        <v>71</v>
      </c>
      <c r="B130" s="53">
        <v>4800000000</v>
      </c>
      <c r="C130" s="65">
        <v>200</v>
      </c>
      <c r="D130" s="61">
        <f>D131</f>
        <v>329.02800000000002</v>
      </c>
      <c r="E130" s="61"/>
    </row>
    <row r="131" spans="1:8" x14ac:dyDescent="0.2">
      <c r="A131" s="17" t="s">
        <v>72</v>
      </c>
      <c r="B131" s="53">
        <v>4800000000</v>
      </c>
      <c r="C131" s="65">
        <v>240</v>
      </c>
      <c r="D131" s="61">
        <f>Ведом!F314+Ведом!F48</f>
        <v>329.02800000000002</v>
      </c>
      <c r="E131" s="61"/>
    </row>
    <row r="132" spans="1:8" ht="25.5" x14ac:dyDescent="0.2">
      <c r="A132" s="17" t="s">
        <v>98</v>
      </c>
      <c r="B132" s="53">
        <v>4800000000</v>
      </c>
      <c r="C132" s="65">
        <v>600</v>
      </c>
      <c r="D132" s="61">
        <f>D133</f>
        <v>2568.3969999999999</v>
      </c>
      <c r="E132" s="61"/>
    </row>
    <row r="133" spans="1:8" ht="12" customHeight="1" x14ac:dyDescent="0.2">
      <c r="A133" s="17" t="s">
        <v>99</v>
      </c>
      <c r="B133" s="53">
        <v>4800000000</v>
      </c>
      <c r="C133" s="65">
        <v>620</v>
      </c>
      <c r="D133" s="61">
        <f>Ведом!F164</f>
        <v>2568.3969999999999</v>
      </c>
      <c r="E133" s="61"/>
    </row>
    <row r="134" spans="1:8" ht="25.5" x14ac:dyDescent="0.2">
      <c r="A134" s="39" t="s">
        <v>261</v>
      </c>
      <c r="B134" s="73">
        <v>4900000000</v>
      </c>
      <c r="C134" s="74"/>
      <c r="D134" s="62">
        <f>D135+D137+D139</f>
        <v>1550.6130000000001</v>
      </c>
      <c r="E134" s="62"/>
    </row>
    <row r="135" spans="1:8" ht="38.25" x14ac:dyDescent="0.2">
      <c r="A135" s="12" t="s">
        <v>69</v>
      </c>
      <c r="B135" s="53">
        <v>4900000000</v>
      </c>
      <c r="C135" s="65">
        <v>100</v>
      </c>
      <c r="D135" s="61">
        <f>D136</f>
        <v>1535.6130000000001</v>
      </c>
      <c r="E135" s="61"/>
    </row>
    <row r="136" spans="1:8" x14ac:dyDescent="0.2">
      <c r="A136" s="12" t="s">
        <v>70</v>
      </c>
      <c r="B136" s="53">
        <v>4900000000</v>
      </c>
      <c r="C136" s="65">
        <v>120</v>
      </c>
      <c r="D136" s="61">
        <f>Ведом!F494</f>
        <v>1535.6130000000001</v>
      </c>
      <c r="E136" s="61"/>
    </row>
    <row r="137" spans="1:8" x14ac:dyDescent="0.2">
      <c r="A137" s="52" t="s">
        <v>71</v>
      </c>
      <c r="B137" s="53">
        <v>4900000000</v>
      </c>
      <c r="C137" s="65">
        <v>200</v>
      </c>
      <c r="D137" s="61">
        <f>D138</f>
        <v>15</v>
      </c>
      <c r="E137" s="61"/>
    </row>
    <row r="138" spans="1:8" x14ac:dyDescent="0.2">
      <c r="A138" s="12" t="s">
        <v>72</v>
      </c>
      <c r="B138" s="53">
        <v>4900000000</v>
      </c>
      <c r="C138" s="65">
        <v>240</v>
      </c>
      <c r="D138" s="61">
        <f>Ведом!F496</f>
        <v>15</v>
      </c>
      <c r="E138" s="61"/>
    </row>
    <row r="139" spans="1:8" hidden="1" x14ac:dyDescent="0.2">
      <c r="A139" s="52" t="s">
        <v>73</v>
      </c>
      <c r="B139" s="53">
        <v>4900000000</v>
      </c>
      <c r="C139" s="65">
        <v>800</v>
      </c>
      <c r="D139" s="61">
        <f>D140</f>
        <v>0</v>
      </c>
      <c r="E139" s="61"/>
    </row>
    <row r="140" spans="1:8" hidden="1" x14ac:dyDescent="0.2">
      <c r="A140" s="52" t="s">
        <v>74</v>
      </c>
      <c r="B140" s="53">
        <v>4900000000</v>
      </c>
      <c r="C140" s="65">
        <v>850</v>
      </c>
      <c r="D140" s="61">
        <f>Ведом!F498</f>
        <v>0</v>
      </c>
      <c r="E140" s="61"/>
    </row>
    <row r="141" spans="1:8" s="19" customFormat="1" hidden="1" x14ac:dyDescent="0.2">
      <c r="A141" s="17" t="s">
        <v>223</v>
      </c>
      <c r="B141" s="53" t="s">
        <v>217</v>
      </c>
      <c r="C141" s="65"/>
      <c r="D141" s="61">
        <f>D142</f>
        <v>0</v>
      </c>
      <c r="E141" s="61">
        <f>E142</f>
        <v>0</v>
      </c>
    </row>
    <row r="142" spans="1:8" s="19" customFormat="1" hidden="1" x14ac:dyDescent="0.2">
      <c r="A142" s="17" t="s">
        <v>71</v>
      </c>
      <c r="B142" s="53" t="s">
        <v>217</v>
      </c>
      <c r="C142" s="65">
        <v>200</v>
      </c>
      <c r="D142" s="61">
        <f>D143</f>
        <v>0</v>
      </c>
      <c r="E142" s="61">
        <f>E143</f>
        <v>0</v>
      </c>
    </row>
    <row r="143" spans="1:8" s="19" customFormat="1" hidden="1" x14ac:dyDescent="0.2">
      <c r="A143" s="17" t="s">
        <v>72</v>
      </c>
      <c r="B143" s="53" t="s">
        <v>217</v>
      </c>
      <c r="C143" s="65">
        <v>240</v>
      </c>
      <c r="D143" s="61">
        <f>Ведом!F121</f>
        <v>0</v>
      </c>
      <c r="E143" s="61">
        <f>Ведом!G121</f>
        <v>0</v>
      </c>
    </row>
    <row r="144" spans="1:8" s="19" customFormat="1" hidden="1" x14ac:dyDescent="0.2">
      <c r="A144" s="17" t="s">
        <v>221</v>
      </c>
      <c r="B144" s="53" t="s">
        <v>220</v>
      </c>
      <c r="C144" s="65"/>
      <c r="D144" s="61" t="e">
        <f>D145</f>
        <v>#REF!</v>
      </c>
      <c r="E144" s="61" t="e">
        <f>E145</f>
        <v>#REF!</v>
      </c>
    </row>
    <row r="145" spans="1:6" s="19" customFormat="1" hidden="1" x14ac:dyDescent="0.2">
      <c r="A145" s="17" t="s">
        <v>71</v>
      </c>
      <c r="B145" s="53" t="s">
        <v>220</v>
      </c>
      <c r="C145" s="65">
        <v>200</v>
      </c>
      <c r="D145" s="61" t="e">
        <f>D146</f>
        <v>#REF!</v>
      </c>
      <c r="E145" s="61" t="e">
        <f>E146</f>
        <v>#REF!</v>
      </c>
    </row>
    <row r="146" spans="1:6" s="19" customFormat="1" hidden="1" x14ac:dyDescent="0.2">
      <c r="A146" s="17" t="s">
        <v>72</v>
      </c>
      <c r="B146" s="53" t="s">
        <v>220</v>
      </c>
      <c r="C146" s="65">
        <v>240</v>
      </c>
      <c r="D146" s="61" t="e">
        <f>Ведом!#REF!</f>
        <v>#REF!</v>
      </c>
      <c r="E146" s="61" t="e">
        <f>Ведом!#REF!</f>
        <v>#REF!</v>
      </c>
    </row>
    <row r="147" spans="1:6" s="19" customFormat="1" hidden="1" x14ac:dyDescent="0.2">
      <c r="A147" s="17" t="s">
        <v>224</v>
      </c>
      <c r="B147" s="53" t="s">
        <v>218</v>
      </c>
      <c r="C147" s="65"/>
      <c r="D147" s="61">
        <f>D148</f>
        <v>0</v>
      </c>
      <c r="E147" s="61">
        <f>E148</f>
        <v>0</v>
      </c>
    </row>
    <row r="148" spans="1:6" s="19" customFormat="1" ht="25.5" hidden="1" x14ac:dyDescent="0.2">
      <c r="A148" s="17" t="s">
        <v>98</v>
      </c>
      <c r="B148" s="53" t="s">
        <v>218</v>
      </c>
      <c r="C148" s="65">
        <v>600</v>
      </c>
      <c r="D148" s="61">
        <f>D149</f>
        <v>0</v>
      </c>
      <c r="E148" s="61">
        <f>E149</f>
        <v>0</v>
      </c>
    </row>
    <row r="149" spans="1:6" s="19" customFormat="1" hidden="1" x14ac:dyDescent="0.2">
      <c r="A149" s="17" t="s">
        <v>99</v>
      </c>
      <c r="B149" s="53" t="s">
        <v>218</v>
      </c>
      <c r="C149" s="65">
        <v>620</v>
      </c>
      <c r="D149" s="61"/>
      <c r="E149" s="61"/>
    </row>
    <row r="150" spans="1:6" s="19" customFormat="1" ht="25.5" hidden="1" x14ac:dyDescent="0.2">
      <c r="A150" s="17" t="s">
        <v>225</v>
      </c>
      <c r="B150" s="53" t="s">
        <v>219</v>
      </c>
      <c r="C150" s="65"/>
      <c r="D150" s="61">
        <f>D151</f>
        <v>0</v>
      </c>
      <c r="E150" s="61">
        <f>E151</f>
        <v>0</v>
      </c>
    </row>
    <row r="151" spans="1:6" ht="25.5" hidden="1" x14ac:dyDescent="0.2">
      <c r="A151" s="17" t="s">
        <v>172</v>
      </c>
      <c r="B151" s="53" t="s">
        <v>219</v>
      </c>
      <c r="C151" s="65">
        <v>400</v>
      </c>
      <c r="D151" s="61">
        <f>D152</f>
        <v>0</v>
      </c>
      <c r="E151" s="61">
        <f>E152</f>
        <v>0</v>
      </c>
    </row>
    <row r="152" spans="1:6" hidden="1" x14ac:dyDescent="0.2">
      <c r="A152" s="17" t="s">
        <v>173</v>
      </c>
      <c r="B152" s="53" t="s">
        <v>219</v>
      </c>
      <c r="C152" s="65">
        <v>410</v>
      </c>
      <c r="D152" s="61">
        <f>Ведом!F449</f>
        <v>0</v>
      </c>
      <c r="E152" s="61">
        <f>Ведом!G449</f>
        <v>0</v>
      </c>
    </row>
    <row r="153" spans="1:6" ht="12.75" customHeight="1" x14ac:dyDescent="0.2">
      <c r="A153" s="63" t="s">
        <v>6</v>
      </c>
      <c r="B153" s="63"/>
      <c r="C153" s="66"/>
      <c r="D153" s="62">
        <f>D12+D24+D35+D42+D45++D48+D51+D54+D59+D62+D65+D70+D73+D80+D85+D97+D103+D106+D109+D112+D126+D129+D134+D115</f>
        <v>323310.90799999994</v>
      </c>
      <c r="E153" s="62">
        <f>E12+E24+E35+E42+E45++E48+E51+E54+E59+E62+E65+E70+E73+E80+E85+E97+E103+E106+E109+E112+E126+E129+E134+E115</f>
        <v>54864.664000000004</v>
      </c>
      <c r="F153" s="7" t="s">
        <v>280</v>
      </c>
    </row>
    <row r="154" spans="1:6" hidden="1" x14ac:dyDescent="0.2">
      <c r="A154" s="28" t="s">
        <v>155</v>
      </c>
      <c r="B154" s="28"/>
      <c r="C154" s="28"/>
      <c r="D154" s="20">
        <v>0</v>
      </c>
      <c r="E154" s="20">
        <v>0</v>
      </c>
    </row>
    <row r="155" spans="1:6" hidden="1" x14ac:dyDescent="0.2">
      <c r="A155" s="27" t="s">
        <v>155</v>
      </c>
      <c r="B155" s="27"/>
      <c r="C155" s="27"/>
      <c r="D155" s="9">
        <v>0</v>
      </c>
      <c r="E155" s="9">
        <v>0</v>
      </c>
    </row>
    <row r="156" spans="1:6" hidden="1" x14ac:dyDescent="0.2">
      <c r="A156" s="27" t="s">
        <v>155</v>
      </c>
      <c r="B156" s="27"/>
      <c r="C156" s="27"/>
      <c r="D156" s="9">
        <v>0</v>
      </c>
      <c r="E156" s="9">
        <v>0</v>
      </c>
    </row>
    <row r="157" spans="1:6" hidden="1" x14ac:dyDescent="0.2">
      <c r="A157" s="27" t="s">
        <v>155</v>
      </c>
      <c r="B157" s="27"/>
      <c r="C157" s="27"/>
      <c r="D157" s="9">
        <v>0</v>
      </c>
      <c r="E157" s="9">
        <v>0</v>
      </c>
    </row>
    <row r="158" spans="1:6" hidden="1" x14ac:dyDescent="0.2">
      <c r="A158" s="27" t="s">
        <v>155</v>
      </c>
      <c r="B158" s="27"/>
      <c r="C158" s="27"/>
      <c r="D158" s="9">
        <v>0</v>
      </c>
      <c r="E158" s="9">
        <v>0</v>
      </c>
    </row>
    <row r="159" spans="1:6" hidden="1" x14ac:dyDescent="0.2">
      <c r="A159" s="27" t="s">
        <v>155</v>
      </c>
      <c r="B159" s="27"/>
      <c r="C159" s="27"/>
      <c r="D159" s="9">
        <v>0</v>
      </c>
      <c r="E159" s="9">
        <v>0</v>
      </c>
    </row>
    <row r="160" spans="1:6" hidden="1" x14ac:dyDescent="0.2">
      <c r="A160" s="27" t="s">
        <v>155</v>
      </c>
      <c r="B160" s="27"/>
      <c r="C160" s="27"/>
      <c r="D160" s="9">
        <v>0</v>
      </c>
      <c r="E160" s="9">
        <v>0</v>
      </c>
    </row>
    <row r="161" spans="1:5" hidden="1" x14ac:dyDescent="0.2">
      <c r="A161" s="27" t="s">
        <v>155</v>
      </c>
      <c r="B161" s="27"/>
      <c r="C161" s="27"/>
      <c r="D161" s="9">
        <v>0</v>
      </c>
      <c r="E161" s="9">
        <v>0</v>
      </c>
    </row>
    <row r="162" spans="1:5" hidden="1" x14ac:dyDescent="0.2">
      <c r="A162" s="27" t="s">
        <v>155</v>
      </c>
      <c r="B162" s="27"/>
      <c r="C162" s="27"/>
      <c r="D162" s="9">
        <v>0</v>
      </c>
      <c r="E162" s="9">
        <v>0</v>
      </c>
    </row>
    <row r="163" spans="1:5" hidden="1" x14ac:dyDescent="0.2">
      <c r="A163" s="27" t="s">
        <v>155</v>
      </c>
      <c r="B163" s="27"/>
      <c r="C163" s="27"/>
      <c r="D163" s="9">
        <v>0</v>
      </c>
      <c r="E163" s="9">
        <v>0</v>
      </c>
    </row>
    <row r="164" spans="1:5" hidden="1" x14ac:dyDescent="0.2">
      <c r="A164" s="27" t="s">
        <v>155</v>
      </c>
      <c r="B164" s="27"/>
      <c r="C164" s="27"/>
      <c r="D164" s="9">
        <v>0</v>
      </c>
      <c r="E164" s="9">
        <v>0</v>
      </c>
    </row>
    <row r="165" spans="1:5" hidden="1" x14ac:dyDescent="0.2">
      <c r="A165" s="27" t="s">
        <v>155</v>
      </c>
      <c r="B165" s="27"/>
      <c r="C165" s="27"/>
      <c r="D165" s="9">
        <v>0</v>
      </c>
      <c r="E165" s="9">
        <v>0</v>
      </c>
    </row>
    <row r="166" spans="1:5" hidden="1" x14ac:dyDescent="0.2">
      <c r="A166" s="27" t="s">
        <v>155</v>
      </c>
      <c r="B166" s="27"/>
      <c r="C166" s="27"/>
      <c r="D166" s="9">
        <v>0</v>
      </c>
      <c r="E166" s="9">
        <v>0</v>
      </c>
    </row>
    <row r="167" spans="1:5" hidden="1" x14ac:dyDescent="0.2">
      <c r="A167" s="27" t="s">
        <v>155</v>
      </c>
      <c r="B167" s="27"/>
      <c r="C167" s="27"/>
      <c r="D167" s="9">
        <v>0</v>
      </c>
      <c r="E167" s="9">
        <v>0</v>
      </c>
    </row>
    <row r="168" spans="1:5" hidden="1" x14ac:dyDescent="0.2">
      <c r="A168" s="27" t="s">
        <v>155</v>
      </c>
      <c r="B168" s="27"/>
      <c r="C168" s="27"/>
      <c r="D168" s="9">
        <v>0</v>
      </c>
      <c r="E168" s="9">
        <v>0</v>
      </c>
    </row>
    <row r="169" spans="1:5" hidden="1" x14ac:dyDescent="0.2">
      <c r="A169" s="27" t="s">
        <v>155</v>
      </c>
      <c r="B169" s="27"/>
      <c r="C169" s="27"/>
      <c r="D169" s="9">
        <v>0</v>
      </c>
      <c r="E169" s="9">
        <v>0</v>
      </c>
    </row>
    <row r="170" spans="1:5" hidden="1" x14ac:dyDescent="0.2">
      <c r="A170" s="27" t="s">
        <v>155</v>
      </c>
      <c r="B170" s="27"/>
      <c r="C170" s="27"/>
      <c r="D170" s="9">
        <v>0</v>
      </c>
      <c r="E170" s="9">
        <v>0</v>
      </c>
    </row>
    <row r="171" spans="1:5" hidden="1" x14ac:dyDescent="0.2">
      <c r="A171" s="27" t="s">
        <v>155</v>
      </c>
      <c r="B171" s="27"/>
      <c r="C171" s="27"/>
      <c r="D171" s="9">
        <v>0</v>
      </c>
      <c r="E171" s="9">
        <v>0</v>
      </c>
    </row>
    <row r="172" spans="1:5" hidden="1" x14ac:dyDescent="0.2">
      <c r="A172" s="27" t="s">
        <v>155</v>
      </c>
      <c r="B172" s="27"/>
      <c r="C172" s="27"/>
      <c r="D172" s="9">
        <v>0</v>
      </c>
      <c r="E172" s="9">
        <v>0</v>
      </c>
    </row>
    <row r="173" spans="1:5" hidden="1" x14ac:dyDescent="0.2">
      <c r="A173" s="27" t="s">
        <v>155</v>
      </c>
      <c r="B173" s="27"/>
      <c r="C173" s="27"/>
      <c r="D173" s="9">
        <v>0</v>
      </c>
      <c r="E173" s="9">
        <v>0</v>
      </c>
    </row>
    <row r="174" spans="1:5" hidden="1" x14ac:dyDescent="0.2">
      <c r="A174" s="27" t="s">
        <v>155</v>
      </c>
      <c r="B174" s="27"/>
      <c r="C174" s="27"/>
      <c r="D174" s="9">
        <v>0</v>
      </c>
      <c r="E174" s="9">
        <v>0</v>
      </c>
    </row>
    <row r="175" spans="1:5" hidden="1" x14ac:dyDescent="0.2">
      <c r="A175" s="27" t="s">
        <v>155</v>
      </c>
      <c r="B175" s="27"/>
      <c r="C175" s="27"/>
      <c r="D175" s="9">
        <v>0</v>
      </c>
      <c r="E175" s="9">
        <v>0</v>
      </c>
    </row>
    <row r="176" spans="1:5" hidden="1" x14ac:dyDescent="0.2">
      <c r="A176" s="27" t="s">
        <v>155</v>
      </c>
      <c r="B176" s="27"/>
      <c r="C176" s="27"/>
      <c r="D176" s="9">
        <v>0</v>
      </c>
      <c r="E176" s="9">
        <v>0</v>
      </c>
    </row>
    <row r="177" spans="1:5" hidden="1" x14ac:dyDescent="0.2">
      <c r="A177" s="27" t="s">
        <v>155</v>
      </c>
      <c r="B177" s="27"/>
      <c r="C177" s="27"/>
      <c r="D177" s="9">
        <v>0</v>
      </c>
      <c r="E177" s="9">
        <v>0</v>
      </c>
    </row>
    <row r="178" spans="1:5" hidden="1" x14ac:dyDescent="0.2">
      <c r="A178" s="27" t="s">
        <v>155</v>
      </c>
      <c r="B178" s="27"/>
      <c r="C178" s="27"/>
      <c r="D178" s="9">
        <v>0</v>
      </c>
      <c r="E178" s="9">
        <v>0</v>
      </c>
    </row>
    <row r="179" spans="1:5" hidden="1" x14ac:dyDescent="0.2">
      <c r="A179" s="27" t="s">
        <v>155</v>
      </c>
      <c r="B179" s="27"/>
      <c r="C179" s="27"/>
      <c r="D179" s="9">
        <v>0</v>
      </c>
      <c r="E179" s="9">
        <v>0</v>
      </c>
    </row>
    <row r="180" spans="1:5" hidden="1" x14ac:dyDescent="0.2">
      <c r="A180" s="27" t="s">
        <v>155</v>
      </c>
      <c r="B180" s="27"/>
      <c r="C180" s="27"/>
      <c r="D180" s="9">
        <v>0</v>
      </c>
      <c r="E180" s="9">
        <v>0</v>
      </c>
    </row>
    <row r="181" spans="1:5" hidden="1" x14ac:dyDescent="0.2">
      <c r="A181" s="27" t="s">
        <v>155</v>
      </c>
      <c r="B181" s="27"/>
      <c r="C181" s="27"/>
      <c r="D181" s="9">
        <v>0</v>
      </c>
      <c r="E181" s="9">
        <v>0</v>
      </c>
    </row>
    <row r="182" spans="1:5" hidden="1" x14ac:dyDescent="0.2">
      <c r="A182" s="27" t="s">
        <v>155</v>
      </c>
      <c r="B182" s="27"/>
      <c r="C182" s="27"/>
      <c r="D182" s="9">
        <v>0</v>
      </c>
      <c r="E182" s="9">
        <v>0</v>
      </c>
    </row>
    <row r="183" spans="1:5" hidden="1" x14ac:dyDescent="0.2">
      <c r="A183" s="27" t="s">
        <v>155</v>
      </c>
      <c r="B183" s="27"/>
      <c r="C183" s="27"/>
      <c r="D183" s="9">
        <v>0</v>
      </c>
      <c r="E183" s="9">
        <v>0</v>
      </c>
    </row>
    <row r="184" spans="1:5" hidden="1" x14ac:dyDescent="0.2">
      <c r="A184" s="27" t="s">
        <v>155</v>
      </c>
      <c r="B184" s="27"/>
      <c r="C184" s="27"/>
      <c r="D184" s="9">
        <v>0</v>
      </c>
      <c r="E184" s="9">
        <v>0</v>
      </c>
    </row>
    <row r="185" spans="1:5" hidden="1" x14ac:dyDescent="0.2">
      <c r="A185" s="27" t="s">
        <v>155</v>
      </c>
      <c r="B185" s="27"/>
      <c r="C185" s="27"/>
      <c r="D185" s="9">
        <v>0</v>
      </c>
      <c r="E185" s="9">
        <v>0</v>
      </c>
    </row>
    <row r="186" spans="1:5" hidden="1" x14ac:dyDescent="0.2">
      <c r="A186" s="27" t="s">
        <v>155</v>
      </c>
      <c r="B186" s="27"/>
      <c r="C186" s="27"/>
      <c r="D186" s="9">
        <v>0</v>
      </c>
      <c r="E186" s="9">
        <v>0</v>
      </c>
    </row>
    <row r="187" spans="1:5" hidden="1" x14ac:dyDescent="0.2">
      <c r="A187" s="27" t="s">
        <v>155</v>
      </c>
      <c r="B187" s="27"/>
      <c r="C187" s="27"/>
      <c r="D187" s="9">
        <v>0</v>
      </c>
      <c r="E187" s="9">
        <v>0</v>
      </c>
    </row>
    <row r="188" spans="1:5" hidden="1" x14ac:dyDescent="0.2">
      <c r="A188" s="27" t="s">
        <v>155</v>
      </c>
      <c r="B188" s="27"/>
      <c r="C188" s="27"/>
      <c r="D188" s="9">
        <v>0</v>
      </c>
      <c r="E188" s="9">
        <v>0</v>
      </c>
    </row>
    <row r="189" spans="1:5" hidden="1" x14ac:dyDescent="0.2">
      <c r="A189" s="27" t="s">
        <v>155</v>
      </c>
      <c r="B189" s="27"/>
      <c r="C189" s="27"/>
      <c r="D189" s="9">
        <v>0</v>
      </c>
      <c r="E189" s="9">
        <v>0</v>
      </c>
    </row>
    <row r="190" spans="1:5" hidden="1" x14ac:dyDescent="0.2">
      <c r="A190" s="27" t="s">
        <v>155</v>
      </c>
      <c r="B190" s="27"/>
      <c r="C190" s="27"/>
      <c r="D190" s="9">
        <v>0</v>
      </c>
      <c r="E190" s="9">
        <v>0</v>
      </c>
    </row>
    <row r="191" spans="1:5" hidden="1" x14ac:dyDescent="0.2">
      <c r="A191" s="27" t="s">
        <v>155</v>
      </c>
      <c r="B191" s="27"/>
      <c r="C191" s="27"/>
      <c r="D191" s="9">
        <v>0</v>
      </c>
      <c r="E191" s="9">
        <v>0</v>
      </c>
    </row>
    <row r="192" spans="1:5" hidden="1" x14ac:dyDescent="0.2">
      <c r="A192" s="27" t="s">
        <v>155</v>
      </c>
      <c r="B192" s="27"/>
      <c r="C192" s="27"/>
      <c r="D192" s="9">
        <v>0</v>
      </c>
      <c r="E192" s="9">
        <v>0</v>
      </c>
    </row>
    <row r="193" spans="1:5" hidden="1" x14ac:dyDescent="0.2">
      <c r="A193" s="27" t="s">
        <v>155</v>
      </c>
      <c r="B193" s="27"/>
      <c r="C193" s="27"/>
      <c r="D193" s="9">
        <v>0</v>
      </c>
      <c r="E193" s="9">
        <v>0</v>
      </c>
    </row>
    <row r="194" spans="1:5" hidden="1" x14ac:dyDescent="0.2">
      <c r="A194" s="27" t="s">
        <v>155</v>
      </c>
      <c r="B194" s="27"/>
      <c r="C194" s="27"/>
      <c r="D194" s="9">
        <v>0</v>
      </c>
      <c r="E194" s="9">
        <v>0</v>
      </c>
    </row>
    <row r="195" spans="1:5" hidden="1" x14ac:dyDescent="0.2">
      <c r="A195" s="27" t="s">
        <v>155</v>
      </c>
      <c r="B195" s="27"/>
      <c r="C195" s="27"/>
      <c r="D195" s="9">
        <v>0</v>
      </c>
      <c r="E195" s="9">
        <v>0</v>
      </c>
    </row>
    <row r="196" spans="1:5" hidden="1" x14ac:dyDescent="0.2">
      <c r="A196" s="27" t="s">
        <v>155</v>
      </c>
      <c r="B196" s="27"/>
      <c r="C196" s="27"/>
      <c r="D196" s="9">
        <v>0</v>
      </c>
      <c r="E196" s="9">
        <v>0</v>
      </c>
    </row>
    <row r="197" spans="1:5" hidden="1" x14ac:dyDescent="0.2">
      <c r="A197" s="27" t="s">
        <v>155</v>
      </c>
      <c r="B197" s="27"/>
      <c r="C197" s="27"/>
      <c r="D197" s="9">
        <v>0</v>
      </c>
      <c r="E197" s="9">
        <v>0</v>
      </c>
    </row>
    <row r="198" spans="1:5" hidden="1" x14ac:dyDescent="0.2">
      <c r="A198" s="27" t="s">
        <v>155</v>
      </c>
      <c r="B198" s="27"/>
      <c r="C198" s="27"/>
      <c r="D198" s="9">
        <v>0</v>
      </c>
      <c r="E198" s="9">
        <v>0</v>
      </c>
    </row>
    <row r="199" spans="1:5" hidden="1" x14ac:dyDescent="0.2">
      <c r="A199" s="27" t="s">
        <v>155</v>
      </c>
      <c r="B199" s="27"/>
      <c r="C199" s="27"/>
      <c r="D199" s="9">
        <v>0</v>
      </c>
      <c r="E199" s="9">
        <v>0</v>
      </c>
    </row>
    <row r="200" spans="1:5" hidden="1" x14ac:dyDescent="0.2">
      <c r="A200" s="27" t="s">
        <v>155</v>
      </c>
      <c r="B200" s="27"/>
      <c r="C200" s="27"/>
      <c r="D200" s="9">
        <v>0</v>
      </c>
      <c r="E200" s="9">
        <v>0</v>
      </c>
    </row>
    <row r="201" spans="1:5" hidden="1" x14ac:dyDescent="0.2">
      <c r="A201" s="27" t="s">
        <v>155</v>
      </c>
      <c r="B201" s="27"/>
      <c r="C201" s="27"/>
      <c r="D201" s="9">
        <v>0</v>
      </c>
      <c r="E201" s="9">
        <v>0</v>
      </c>
    </row>
    <row r="202" spans="1:5" hidden="1" x14ac:dyDescent="0.2">
      <c r="A202" s="27" t="s">
        <v>155</v>
      </c>
      <c r="B202" s="27"/>
      <c r="C202" s="27"/>
      <c r="D202" s="9">
        <v>0</v>
      </c>
      <c r="E202" s="9">
        <v>0</v>
      </c>
    </row>
    <row r="203" spans="1:5" hidden="1" x14ac:dyDescent="0.2">
      <c r="A203" s="27" t="s">
        <v>155</v>
      </c>
      <c r="B203" s="27"/>
      <c r="C203" s="27"/>
      <c r="D203" s="9">
        <v>0</v>
      </c>
      <c r="E203" s="9">
        <v>0</v>
      </c>
    </row>
    <row r="204" spans="1:5" hidden="1" x14ac:dyDescent="0.2">
      <c r="A204" s="27" t="s">
        <v>155</v>
      </c>
      <c r="B204" s="27"/>
      <c r="C204" s="27"/>
      <c r="D204" s="9">
        <v>0</v>
      </c>
      <c r="E204" s="9">
        <v>0</v>
      </c>
    </row>
    <row r="205" spans="1:5" hidden="1" x14ac:dyDescent="0.2">
      <c r="A205" s="27" t="s">
        <v>155</v>
      </c>
      <c r="B205" s="27"/>
      <c r="C205" s="27"/>
      <c r="D205" s="9">
        <v>0</v>
      </c>
      <c r="E205" s="9">
        <v>0</v>
      </c>
    </row>
    <row r="206" spans="1:5" hidden="1" x14ac:dyDescent="0.2">
      <c r="A206" s="27" t="s">
        <v>155</v>
      </c>
      <c r="B206" s="27"/>
      <c r="C206" s="27"/>
      <c r="D206" s="9">
        <v>0</v>
      </c>
      <c r="E206" s="9">
        <v>0</v>
      </c>
    </row>
    <row r="207" spans="1:5" hidden="1" x14ac:dyDescent="0.2">
      <c r="A207" s="27" t="s">
        <v>155</v>
      </c>
      <c r="B207" s="27"/>
      <c r="C207" s="27"/>
      <c r="D207" s="9">
        <v>0</v>
      </c>
      <c r="E207" s="9">
        <v>0</v>
      </c>
    </row>
    <row r="208" spans="1:5" hidden="1" x14ac:dyDescent="0.2">
      <c r="A208" s="27" t="s">
        <v>155</v>
      </c>
      <c r="B208" s="27"/>
      <c r="C208" s="27"/>
      <c r="D208" s="9">
        <v>0</v>
      </c>
      <c r="E208" s="9">
        <v>0</v>
      </c>
    </row>
    <row r="209" spans="1:5" hidden="1" x14ac:dyDescent="0.2">
      <c r="A209" s="27" t="s">
        <v>155</v>
      </c>
      <c r="B209" s="27"/>
      <c r="C209" s="27"/>
      <c r="D209" s="9">
        <v>0</v>
      </c>
      <c r="E209" s="9">
        <v>0</v>
      </c>
    </row>
    <row r="210" spans="1:5" hidden="1" x14ac:dyDescent="0.2">
      <c r="A210" s="27" t="s">
        <v>155</v>
      </c>
      <c r="B210" s="27"/>
      <c r="C210" s="27"/>
      <c r="D210" s="9">
        <v>0</v>
      </c>
      <c r="E210" s="9">
        <v>0</v>
      </c>
    </row>
    <row r="211" spans="1:5" hidden="1" x14ac:dyDescent="0.2">
      <c r="A211" s="27" t="s">
        <v>155</v>
      </c>
      <c r="B211" s="27"/>
      <c r="C211" s="27"/>
      <c r="D211" s="9">
        <v>0</v>
      </c>
      <c r="E211" s="9">
        <v>0</v>
      </c>
    </row>
    <row r="212" spans="1:5" hidden="1" x14ac:dyDescent="0.2">
      <c r="A212" s="27" t="s">
        <v>155</v>
      </c>
      <c r="B212" s="27"/>
      <c r="C212" s="27"/>
      <c r="D212" s="9">
        <v>0</v>
      </c>
      <c r="E212" s="9">
        <v>0</v>
      </c>
    </row>
    <row r="213" spans="1:5" hidden="1" x14ac:dyDescent="0.2">
      <c r="A213" s="27" t="s">
        <v>155</v>
      </c>
      <c r="B213" s="27"/>
      <c r="C213" s="27"/>
      <c r="D213" s="9">
        <v>0</v>
      </c>
      <c r="E213" s="9">
        <v>0</v>
      </c>
    </row>
    <row r="214" spans="1:5" hidden="1" x14ac:dyDescent="0.2">
      <c r="A214" s="27" t="s">
        <v>155</v>
      </c>
      <c r="B214" s="27"/>
      <c r="C214" s="27"/>
      <c r="D214" s="9">
        <v>0</v>
      </c>
      <c r="E214" s="9">
        <v>0</v>
      </c>
    </row>
    <row r="215" spans="1:5" hidden="1" x14ac:dyDescent="0.2">
      <c r="A215" s="27" t="s">
        <v>155</v>
      </c>
      <c r="B215" s="27"/>
      <c r="C215" s="27"/>
      <c r="D215" s="9">
        <v>0</v>
      </c>
      <c r="E215" s="9">
        <v>0</v>
      </c>
    </row>
    <row r="216" spans="1:5" hidden="1" x14ac:dyDescent="0.2">
      <c r="A216" s="27" t="s">
        <v>155</v>
      </c>
      <c r="B216" s="27"/>
      <c r="C216" s="27"/>
      <c r="D216" s="9">
        <v>0</v>
      </c>
      <c r="E216" s="9">
        <v>0</v>
      </c>
    </row>
    <row r="217" spans="1:5" hidden="1" x14ac:dyDescent="0.2">
      <c r="A217" s="27" t="s">
        <v>155</v>
      </c>
      <c r="B217" s="27"/>
      <c r="C217" s="27"/>
      <c r="D217" s="9">
        <v>0</v>
      </c>
      <c r="E217" s="9">
        <v>0</v>
      </c>
    </row>
    <row r="218" spans="1:5" hidden="1" x14ac:dyDescent="0.2">
      <c r="A218" s="27" t="s">
        <v>155</v>
      </c>
      <c r="B218" s="27"/>
      <c r="C218" s="27"/>
      <c r="D218" s="9">
        <v>0</v>
      </c>
      <c r="E218" s="9">
        <v>0</v>
      </c>
    </row>
    <row r="219" spans="1:5" hidden="1" x14ac:dyDescent="0.2">
      <c r="A219" s="27" t="s">
        <v>155</v>
      </c>
      <c r="B219" s="27"/>
      <c r="C219" s="27"/>
      <c r="D219" s="9">
        <v>0</v>
      </c>
      <c r="E219" s="9">
        <v>0</v>
      </c>
    </row>
    <row r="220" spans="1:5" hidden="1" x14ac:dyDescent="0.2">
      <c r="A220" s="27" t="s">
        <v>155</v>
      </c>
      <c r="B220" s="27"/>
      <c r="C220" s="27"/>
      <c r="D220" s="9">
        <v>0</v>
      </c>
      <c r="E220" s="9">
        <v>0</v>
      </c>
    </row>
    <row r="221" spans="1:5" hidden="1" x14ac:dyDescent="0.2">
      <c r="A221" s="27" t="s">
        <v>155</v>
      </c>
      <c r="B221" s="27"/>
      <c r="C221" s="27"/>
      <c r="D221" s="9">
        <v>0</v>
      </c>
      <c r="E221" s="9">
        <v>0</v>
      </c>
    </row>
    <row r="222" spans="1:5" hidden="1" x14ac:dyDescent="0.2">
      <c r="A222" s="27" t="s">
        <v>155</v>
      </c>
      <c r="B222" s="27"/>
      <c r="C222" s="27"/>
      <c r="D222" s="9">
        <v>0</v>
      </c>
      <c r="E222" s="9">
        <v>0</v>
      </c>
    </row>
    <row r="223" spans="1:5" hidden="1" x14ac:dyDescent="0.2">
      <c r="A223" s="27" t="s">
        <v>155</v>
      </c>
      <c r="B223" s="27"/>
      <c r="C223" s="27"/>
      <c r="D223" s="9">
        <v>0</v>
      </c>
      <c r="E223" s="9">
        <v>0</v>
      </c>
    </row>
    <row r="224" spans="1:5" hidden="1" x14ac:dyDescent="0.2">
      <c r="A224" s="27" t="s">
        <v>155</v>
      </c>
      <c r="B224" s="27"/>
      <c r="C224" s="27"/>
      <c r="D224" s="9">
        <v>0</v>
      </c>
      <c r="E224" s="9">
        <v>0</v>
      </c>
    </row>
    <row r="225" spans="1:5" hidden="1" x14ac:dyDescent="0.2">
      <c r="A225" s="27" t="s">
        <v>155</v>
      </c>
      <c r="B225" s="27"/>
      <c r="C225" s="27"/>
      <c r="D225" s="9">
        <v>0</v>
      </c>
      <c r="E225" s="9">
        <v>0</v>
      </c>
    </row>
    <row r="226" spans="1:5" hidden="1" x14ac:dyDescent="0.2">
      <c r="A226" s="27" t="s">
        <v>155</v>
      </c>
      <c r="B226" s="27"/>
      <c r="C226" s="27"/>
      <c r="D226" s="9">
        <v>0</v>
      </c>
      <c r="E226" s="9">
        <v>0</v>
      </c>
    </row>
    <row r="227" spans="1:5" hidden="1" x14ac:dyDescent="0.2">
      <c r="A227" s="27" t="s">
        <v>155</v>
      </c>
      <c r="B227" s="27"/>
      <c r="C227" s="27"/>
      <c r="D227" s="9">
        <v>0</v>
      </c>
      <c r="E227" s="9">
        <v>0</v>
      </c>
    </row>
    <row r="228" spans="1:5" hidden="1" x14ac:dyDescent="0.2">
      <c r="A228" s="27" t="s">
        <v>155</v>
      </c>
      <c r="B228" s="27"/>
      <c r="C228" s="27"/>
      <c r="D228" s="9">
        <v>0</v>
      </c>
      <c r="E228" s="9">
        <v>0</v>
      </c>
    </row>
    <row r="229" spans="1:5" hidden="1" x14ac:dyDescent="0.2">
      <c r="A229" s="27" t="s">
        <v>155</v>
      </c>
      <c r="B229" s="27"/>
      <c r="C229" s="27"/>
      <c r="D229" s="9">
        <v>0</v>
      </c>
      <c r="E229" s="9">
        <v>0</v>
      </c>
    </row>
    <row r="230" spans="1:5" x14ac:dyDescent="0.2">
      <c r="D230" s="132"/>
    </row>
    <row r="231" spans="1:5" x14ac:dyDescent="0.2">
      <c r="D231" s="132"/>
      <c r="E231" s="119"/>
    </row>
  </sheetData>
  <sheetProtection selectLockedCells="1" selectUnlockedCells="1"/>
  <mergeCells count="6">
    <mergeCell ref="A1:F1"/>
    <mergeCell ref="A8:E8"/>
    <mergeCell ref="A10:A11"/>
    <mergeCell ref="D10:E10"/>
    <mergeCell ref="B10:B11"/>
    <mergeCell ref="C10:C11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2023-07-05T06:44:19Z</cp:lastPrinted>
  <dcterms:created xsi:type="dcterms:W3CDTF">2016-12-23T12:59:32Z</dcterms:created>
  <dcterms:modified xsi:type="dcterms:W3CDTF">2023-07-05T06:47:11Z</dcterms:modified>
</cp:coreProperties>
</file>