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0" windowWidth="15510" windowHeight="9735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Ведом!$A$1:$J$562</definedName>
    <definedName name="_xlnm.Print_Area" localSheetId="1">Функц!$A$1:$G$161</definedName>
    <definedName name="_xlnm.Print_Area" localSheetId="2">ЦСР!$A$1:$H$222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G337" i="1" l="1"/>
  <c r="H337" i="1"/>
  <c r="I337" i="1"/>
  <c r="F337" i="1"/>
  <c r="E69" i="7" l="1"/>
  <c r="F69" i="7"/>
  <c r="G69" i="7"/>
  <c r="D69" i="7"/>
  <c r="G68" i="7"/>
  <c r="G67" i="7" s="1"/>
  <c r="F68" i="7"/>
  <c r="F67" i="7" s="1"/>
  <c r="E68" i="7"/>
  <c r="E67" i="7" s="1"/>
  <c r="D68" i="7"/>
  <c r="D67" i="7" s="1"/>
  <c r="B70" i="7"/>
  <c r="D72" i="7"/>
  <c r="D71" i="7" s="1"/>
  <c r="E72" i="7"/>
  <c r="E71" i="7" s="1"/>
  <c r="F72" i="7"/>
  <c r="F71" i="7" s="1"/>
  <c r="G72" i="7"/>
  <c r="G71" i="7" s="1"/>
  <c r="D89" i="2" l="1"/>
  <c r="F66" i="7"/>
  <c r="D66" i="7"/>
  <c r="I542" i="1" l="1"/>
  <c r="H542" i="1"/>
  <c r="I541" i="1"/>
  <c r="H541" i="1"/>
  <c r="G347" i="1"/>
  <c r="G346" i="1" s="1"/>
  <c r="H347" i="1"/>
  <c r="H346" i="1" s="1"/>
  <c r="F347" i="1"/>
  <c r="F346" i="1" s="1"/>
  <c r="I315" i="1" l="1"/>
  <c r="H315" i="1"/>
  <c r="I313" i="1"/>
  <c r="H313" i="1"/>
  <c r="G106" i="1" l="1"/>
  <c r="G105" i="1" s="1"/>
  <c r="H106" i="1"/>
  <c r="H105" i="1" s="1"/>
  <c r="I106" i="1"/>
  <c r="I105" i="1" s="1"/>
  <c r="F106" i="1"/>
  <c r="F105" i="1" s="1"/>
  <c r="E116" i="7" l="1"/>
  <c r="E115" i="7" s="1"/>
  <c r="F116" i="7"/>
  <c r="F115" i="7" s="1"/>
  <c r="G116" i="7"/>
  <c r="G115" i="7" s="1"/>
  <c r="D116" i="7"/>
  <c r="D115" i="7" s="1"/>
  <c r="E66" i="7" l="1"/>
  <c r="G66" i="7"/>
  <c r="H390" i="1" l="1"/>
  <c r="H389" i="1" s="1"/>
  <c r="G390" i="1"/>
  <c r="F390" i="1"/>
  <c r="F389" i="1" s="1"/>
  <c r="G389" i="1"/>
  <c r="B89" i="7" l="1"/>
  <c r="G79" i="7"/>
  <c r="E79" i="7"/>
  <c r="F79" i="7"/>
  <c r="D79" i="7"/>
  <c r="F118" i="7"/>
  <c r="D118" i="7"/>
  <c r="E94" i="7"/>
  <c r="F94" i="7"/>
  <c r="G94" i="7"/>
  <c r="D94" i="7"/>
  <c r="E92" i="7"/>
  <c r="F92" i="7"/>
  <c r="G92" i="7"/>
  <c r="D92" i="7"/>
  <c r="G436" i="1"/>
  <c r="H436" i="1"/>
  <c r="H435" i="1" s="1"/>
  <c r="H434" i="1" s="1"/>
  <c r="I436" i="1"/>
  <c r="G435" i="1"/>
  <c r="G434" i="1" s="1"/>
  <c r="I435" i="1"/>
  <c r="I434" i="1" s="1"/>
  <c r="F436" i="1"/>
  <c r="F435" i="1" s="1"/>
  <c r="F434" i="1" s="1"/>
  <c r="G315" i="1"/>
  <c r="F315" i="1"/>
  <c r="G313" i="1"/>
  <c r="F313" i="1"/>
  <c r="I312" i="1"/>
  <c r="I294" i="1" s="1"/>
  <c r="H312" i="1"/>
  <c r="G312" i="1"/>
  <c r="G318" i="1"/>
  <c r="G317" i="1" s="1"/>
  <c r="H318" i="1"/>
  <c r="H317" i="1" s="1"/>
  <c r="F318" i="1"/>
  <c r="F317" i="1" s="1"/>
  <c r="F312" i="1" l="1"/>
  <c r="E121" i="7"/>
  <c r="F121" i="7"/>
  <c r="G121" i="7"/>
  <c r="D121" i="7"/>
  <c r="J571" i="1" l="1"/>
  <c r="I557" i="1"/>
  <c r="I556" i="1" s="1"/>
  <c r="I555" i="1" s="1"/>
  <c r="H557" i="1"/>
  <c r="H556" i="1" s="1"/>
  <c r="G557" i="1"/>
  <c r="F557" i="1"/>
  <c r="F556" i="1" s="1"/>
  <c r="F555" i="1" s="1"/>
  <c r="F554" i="1" s="1"/>
  <c r="I554" i="1"/>
  <c r="G556" i="1" l="1"/>
  <c r="G555" i="1" s="1"/>
  <c r="G554" i="1" s="1"/>
  <c r="H555" i="1"/>
  <c r="H554" i="1" s="1"/>
  <c r="F20" i="2"/>
  <c r="D20" i="2" l="1"/>
  <c r="G120" i="7"/>
  <c r="G119" i="7" s="1"/>
  <c r="G581" i="1" l="1"/>
  <c r="E120" i="7" l="1"/>
  <c r="E119" i="7" s="1"/>
  <c r="D120" i="7"/>
  <c r="D119" i="7" s="1"/>
  <c r="F120" i="7"/>
  <c r="F119" i="7" s="1"/>
  <c r="G159" i="1"/>
  <c r="H159" i="1"/>
  <c r="I159" i="1"/>
  <c r="F161" i="1"/>
  <c r="F160" i="1" s="1"/>
  <c r="F159" i="1" l="1"/>
  <c r="C79" i="2" s="1"/>
  <c r="C78" i="2" s="1"/>
  <c r="G186" i="1"/>
  <c r="H186" i="1"/>
  <c r="I186" i="1"/>
  <c r="F117" i="7" l="1"/>
  <c r="F114" i="7" s="1"/>
  <c r="D117" i="7"/>
  <c r="D114" i="7" s="1"/>
  <c r="G116" i="1"/>
  <c r="H189" i="1"/>
  <c r="H188" i="1" s="1"/>
  <c r="F189" i="1"/>
  <c r="F188" i="1" s="1"/>
  <c r="G502" i="1" l="1"/>
  <c r="G501" i="1" s="1"/>
  <c r="G59" i="1" l="1"/>
  <c r="G56" i="1" s="1"/>
  <c r="G55" i="1" s="1"/>
  <c r="D154" i="2" s="1"/>
  <c r="H59" i="1"/>
  <c r="H56" i="1" s="1"/>
  <c r="I59" i="1"/>
  <c r="I56" i="1" s="1"/>
  <c r="I55" i="1" s="1"/>
  <c r="F154" i="2" s="1"/>
  <c r="D155" i="2"/>
  <c r="E100" i="7"/>
  <c r="E99" i="7" s="1"/>
  <c r="F100" i="7"/>
  <c r="F99" i="7" s="1"/>
  <c r="G100" i="7"/>
  <c r="G99" i="7" s="1"/>
  <c r="D100" i="7"/>
  <c r="D99" i="7" s="1"/>
  <c r="E31" i="7"/>
  <c r="E30" i="7" s="1"/>
  <c r="F31" i="7"/>
  <c r="F30" i="7" s="1"/>
  <c r="G31" i="7"/>
  <c r="G30" i="7" s="1"/>
  <c r="D31" i="7"/>
  <c r="D30" i="7" s="1"/>
  <c r="F138" i="7"/>
  <c r="G138" i="7"/>
  <c r="G170" i="1"/>
  <c r="H170" i="1"/>
  <c r="I170" i="1"/>
  <c r="F42" i="2" l="1"/>
  <c r="D42" i="2"/>
  <c r="G164" i="1"/>
  <c r="G163" i="1" s="1"/>
  <c r="E143" i="7" l="1"/>
  <c r="F143" i="7"/>
  <c r="G143" i="7"/>
  <c r="D143" i="7"/>
  <c r="E74" i="7" l="1"/>
  <c r="E73" i="7" s="1"/>
  <c r="F74" i="7"/>
  <c r="F73" i="7" s="1"/>
  <c r="G74" i="7"/>
  <c r="G73" i="7" s="1"/>
  <c r="D74" i="7"/>
  <c r="D73" i="7" s="1"/>
  <c r="F406" i="1" l="1"/>
  <c r="E21" i="7" l="1"/>
  <c r="F21" i="7"/>
  <c r="G21" i="7"/>
  <c r="D21" i="7"/>
  <c r="H453" i="1" l="1"/>
  <c r="E156" i="2" l="1"/>
  <c r="C156" i="2"/>
  <c r="F144" i="7"/>
  <c r="D144" i="7"/>
  <c r="E107" i="7" l="1"/>
  <c r="F107" i="7"/>
  <c r="G107" i="7"/>
  <c r="D107" i="7"/>
  <c r="E22" i="7"/>
  <c r="F22" i="7"/>
  <c r="G22" i="7"/>
  <c r="D22" i="7"/>
  <c r="E110" i="7" l="1"/>
  <c r="E109" i="7" s="1"/>
  <c r="E108" i="7" s="1"/>
  <c r="F110" i="7"/>
  <c r="F109" i="7" s="1"/>
  <c r="F108" i="7" s="1"/>
  <c r="G110" i="7"/>
  <c r="G109" i="7" s="1"/>
  <c r="G108" i="7" s="1"/>
  <c r="D110" i="7"/>
  <c r="D109" i="7" s="1"/>
  <c r="D108" i="7" s="1"/>
  <c r="E113" i="7"/>
  <c r="E112" i="7" s="1"/>
  <c r="E111" i="7" s="1"/>
  <c r="F113" i="7"/>
  <c r="F112" i="7" s="1"/>
  <c r="F111" i="7" s="1"/>
  <c r="G113" i="7"/>
  <c r="G112" i="7" s="1"/>
  <c r="G111" i="7" s="1"/>
  <c r="D113" i="7"/>
  <c r="D112" i="7" s="1"/>
  <c r="D111" i="7" s="1"/>
  <c r="G227" i="1" l="1"/>
  <c r="G226" i="1" s="1"/>
  <c r="G225" i="1" s="1"/>
  <c r="F227" i="1"/>
  <c r="F226" i="1" s="1"/>
  <c r="F225" i="1" s="1"/>
  <c r="E140" i="7" l="1"/>
  <c r="E139" i="7" s="1"/>
  <c r="F140" i="7"/>
  <c r="F139" i="7" s="1"/>
  <c r="G140" i="7"/>
  <c r="G139" i="7" s="1"/>
  <c r="D140" i="7"/>
  <c r="D139" i="7" s="1"/>
  <c r="D91" i="7"/>
  <c r="E91" i="7"/>
  <c r="F91" i="7"/>
  <c r="G91" i="7"/>
  <c r="D93" i="7"/>
  <c r="E93" i="7"/>
  <c r="F93" i="7"/>
  <c r="G93" i="7"/>
  <c r="G89" i="7" l="1"/>
  <c r="E89" i="7"/>
  <c r="F89" i="7"/>
  <c r="D89" i="7"/>
  <c r="G507" i="1" l="1"/>
  <c r="G506" i="1" s="1"/>
  <c r="G505" i="1" s="1"/>
  <c r="F507" i="1"/>
  <c r="F506" i="1" s="1"/>
  <c r="F505" i="1" s="1"/>
  <c r="I227" i="1"/>
  <c r="I226" i="1" s="1"/>
  <c r="I225" i="1" s="1"/>
  <c r="H227" i="1"/>
  <c r="H226" i="1" s="1"/>
  <c r="H225" i="1" s="1"/>
  <c r="G142" i="7" l="1"/>
  <c r="F142" i="7"/>
  <c r="F141" i="7" s="1"/>
  <c r="G141" i="7"/>
  <c r="G137" i="7"/>
  <c r="G136" i="7" s="1"/>
  <c r="F137" i="7"/>
  <c r="F136" i="7" s="1"/>
  <c r="G135" i="7"/>
  <c r="F135" i="7"/>
  <c r="G134" i="7"/>
  <c r="F134" i="7"/>
  <c r="F133" i="7" s="1"/>
  <c r="G133" i="7"/>
  <c r="G132" i="7"/>
  <c r="G131" i="7" s="1"/>
  <c r="G130" i="7" s="1"/>
  <c r="F131" i="7"/>
  <c r="F130" i="7" s="1"/>
  <c r="G129" i="7"/>
  <c r="F129" i="7"/>
  <c r="G128" i="7"/>
  <c r="F128" i="7"/>
  <c r="G127" i="7"/>
  <c r="F127" i="7"/>
  <c r="G126" i="7"/>
  <c r="G125" i="7" s="1"/>
  <c r="G124" i="7" s="1"/>
  <c r="F126" i="7"/>
  <c r="F125" i="7" s="1"/>
  <c r="F124" i="7" s="1"/>
  <c r="G106" i="7"/>
  <c r="F106" i="7"/>
  <c r="G105" i="7"/>
  <c r="F105" i="7"/>
  <c r="G104" i="7"/>
  <c r="G103" i="7" s="1"/>
  <c r="G102" i="7" s="1"/>
  <c r="F104" i="7"/>
  <c r="F103" i="7" s="1"/>
  <c r="F102" i="7" s="1"/>
  <c r="G88" i="7"/>
  <c r="F88" i="7"/>
  <c r="F87" i="7" s="1"/>
  <c r="G87" i="7"/>
  <c r="G86" i="7"/>
  <c r="F86" i="7"/>
  <c r="G85" i="7"/>
  <c r="F85" i="7"/>
  <c r="G84" i="7"/>
  <c r="F84" i="7"/>
  <c r="F83" i="7" s="1"/>
  <c r="G83" i="7"/>
  <c r="G82" i="7"/>
  <c r="G81" i="7" s="1"/>
  <c r="F78" i="7"/>
  <c r="F77" i="7" s="1"/>
  <c r="G78" i="7"/>
  <c r="G77" i="7" s="1"/>
  <c r="G76" i="7"/>
  <c r="F76" i="7"/>
  <c r="F75" i="7" s="1"/>
  <c r="F70" i="7" s="1"/>
  <c r="G75" i="7"/>
  <c r="G70" i="7" s="1"/>
  <c r="F65" i="7"/>
  <c r="F64" i="7" s="1"/>
  <c r="G65" i="7"/>
  <c r="G64" i="7" s="1"/>
  <c r="G63" i="7"/>
  <c r="F63" i="7"/>
  <c r="F62" i="7" s="1"/>
  <c r="F61" i="7" s="1"/>
  <c r="G62" i="7"/>
  <c r="G61" i="7" s="1"/>
  <c r="G60" i="7"/>
  <c r="G59" i="7" s="1"/>
  <c r="G58" i="7" s="1"/>
  <c r="F60" i="7"/>
  <c r="F59" i="7" s="1"/>
  <c r="F58" i="7" s="1"/>
  <c r="G57" i="7"/>
  <c r="F57" i="7"/>
  <c r="F56" i="7" s="1"/>
  <c r="G56" i="7"/>
  <c r="G55" i="7"/>
  <c r="F55" i="7"/>
  <c r="F54" i="7" s="1"/>
  <c r="F53" i="7" s="1"/>
  <c r="G54" i="7"/>
  <c r="G53" i="7" s="1"/>
  <c r="G52" i="7"/>
  <c r="F52" i="7"/>
  <c r="F51" i="7" s="1"/>
  <c r="F50" i="7" s="1"/>
  <c r="G51" i="7"/>
  <c r="G50" i="7" s="1"/>
  <c r="G46" i="7"/>
  <c r="F46" i="7"/>
  <c r="F45" i="7" s="1"/>
  <c r="F44" i="7" s="1"/>
  <c r="G45" i="7"/>
  <c r="G44" i="7" s="1"/>
  <c r="G43" i="7"/>
  <c r="F43" i="7"/>
  <c r="G42" i="7"/>
  <c r="G41" i="7" s="1"/>
  <c r="F42" i="7"/>
  <c r="F41" i="7" s="1"/>
  <c r="G40" i="7"/>
  <c r="F40" i="7"/>
  <c r="F39" i="7" s="1"/>
  <c r="G39" i="7"/>
  <c r="G38" i="7"/>
  <c r="G37" i="7" s="1"/>
  <c r="F38" i="7"/>
  <c r="F37" i="7" s="1"/>
  <c r="G36" i="7"/>
  <c r="F36" i="7"/>
  <c r="G35" i="7"/>
  <c r="F35" i="7"/>
  <c r="G33" i="7"/>
  <c r="F33" i="7"/>
  <c r="G32" i="7"/>
  <c r="F32" i="7"/>
  <c r="G27" i="7"/>
  <c r="F27" i="7"/>
  <c r="G26" i="7"/>
  <c r="F26" i="7"/>
  <c r="G24" i="7"/>
  <c r="F24" i="7"/>
  <c r="G23" i="7"/>
  <c r="F23" i="7"/>
  <c r="F20" i="7"/>
  <c r="G20" i="7"/>
  <c r="G19" i="7"/>
  <c r="F19" i="7"/>
  <c r="F18" i="7" s="1"/>
  <c r="G18" i="7"/>
  <c r="G17" i="7"/>
  <c r="G16" i="7" s="1"/>
  <c r="F17" i="7"/>
  <c r="F16" i="7" s="1"/>
  <c r="G15" i="7"/>
  <c r="F15" i="7"/>
  <c r="F14" i="7" s="1"/>
  <c r="G14" i="7"/>
  <c r="F155" i="2"/>
  <c r="F148" i="2"/>
  <c r="F147" i="2" s="1"/>
  <c r="F146" i="2" s="1"/>
  <c r="F141" i="2" s="1"/>
  <c r="E148" i="2"/>
  <c r="E147" i="2" s="1"/>
  <c r="E146" i="2" s="1"/>
  <c r="F140" i="2"/>
  <c r="E140" i="2"/>
  <c r="F139" i="2"/>
  <c r="F138" i="2" s="1"/>
  <c r="F137" i="2" s="1"/>
  <c r="F136" i="2" s="1"/>
  <c r="E139" i="2"/>
  <c r="E138" i="2" s="1"/>
  <c r="E137" i="2" s="1"/>
  <c r="E136" i="2" s="1"/>
  <c r="E133" i="2"/>
  <c r="E132" i="2" s="1"/>
  <c r="E131" i="2" s="1"/>
  <c r="E130" i="2" s="1"/>
  <c r="F129" i="2"/>
  <c r="E129" i="2"/>
  <c r="F128" i="2"/>
  <c r="F127" i="2" s="1"/>
  <c r="F126" i="2" s="1"/>
  <c r="E128" i="2"/>
  <c r="E127" i="2" s="1"/>
  <c r="E126" i="2" s="1"/>
  <c r="F124" i="2"/>
  <c r="F123" i="2" s="1"/>
  <c r="F122" i="2" s="1"/>
  <c r="F121" i="2" s="1"/>
  <c r="E124" i="2"/>
  <c r="E123" i="2" s="1"/>
  <c r="E122" i="2" s="1"/>
  <c r="E121" i="2" s="1"/>
  <c r="F120" i="2"/>
  <c r="E120" i="2"/>
  <c r="F119" i="2"/>
  <c r="E119" i="2"/>
  <c r="F118" i="2"/>
  <c r="F117" i="2" s="1"/>
  <c r="E118" i="2"/>
  <c r="E117" i="2" s="1"/>
  <c r="F88" i="2"/>
  <c r="E88" i="2"/>
  <c r="F87" i="2"/>
  <c r="E87" i="2"/>
  <c r="F86" i="2"/>
  <c r="E86" i="2"/>
  <c r="F83" i="2"/>
  <c r="F82" i="2" s="1"/>
  <c r="E83" i="2"/>
  <c r="E82" i="2" s="1"/>
  <c r="E75" i="2"/>
  <c r="E74" i="2" s="1"/>
  <c r="E73" i="2" s="1"/>
  <c r="E72" i="2" s="1"/>
  <c r="F71" i="2"/>
  <c r="E71" i="2"/>
  <c r="F70" i="2"/>
  <c r="E70" i="2"/>
  <c r="F69" i="2"/>
  <c r="F68" i="2" s="1"/>
  <c r="F67" i="2" s="1"/>
  <c r="F66" i="2" s="1"/>
  <c r="F65" i="2" s="1"/>
  <c r="E69" i="2"/>
  <c r="E68" i="2" s="1"/>
  <c r="E67" i="2" s="1"/>
  <c r="F62" i="2"/>
  <c r="E62" i="2"/>
  <c r="F61" i="2"/>
  <c r="E61" i="2"/>
  <c r="E60" i="2"/>
  <c r="E59" i="2" s="1"/>
  <c r="E58" i="2" s="1"/>
  <c r="E57" i="2" s="1"/>
  <c r="F56" i="2"/>
  <c r="E56" i="2"/>
  <c r="F55" i="2"/>
  <c r="E55" i="2"/>
  <c r="E54" i="2" s="1"/>
  <c r="E53" i="2" s="1"/>
  <c r="F54" i="2"/>
  <c r="F53" i="2" s="1"/>
  <c r="E50" i="2"/>
  <c r="E49" i="2" s="1"/>
  <c r="E48" i="2" s="1"/>
  <c r="E47" i="2" s="1"/>
  <c r="E46" i="2" s="1"/>
  <c r="E45" i="2" s="1"/>
  <c r="E44" i="2" s="1"/>
  <c r="F40" i="2"/>
  <c r="F39" i="2"/>
  <c r="E36" i="2"/>
  <c r="E35" i="2" s="1"/>
  <c r="E34" i="2" s="1"/>
  <c r="F35" i="2"/>
  <c r="F34" i="2" s="1"/>
  <c r="F29" i="2" s="1"/>
  <c r="E33" i="2"/>
  <c r="E32" i="2" s="1"/>
  <c r="E31" i="2" s="1"/>
  <c r="E30" i="2" s="1"/>
  <c r="F27" i="2"/>
  <c r="E26" i="2"/>
  <c r="E25" i="2" s="1"/>
  <c r="F17" i="2"/>
  <c r="H552" i="1"/>
  <c r="H545" i="1" s="1"/>
  <c r="H544" i="1" s="1"/>
  <c r="E150" i="2" s="1"/>
  <c r="E149" i="2" s="1"/>
  <c r="I544" i="1"/>
  <c r="F150" i="2" s="1"/>
  <c r="H540" i="1"/>
  <c r="E145" i="2" s="1"/>
  <c r="E144" i="2" s="1"/>
  <c r="E143" i="2" s="1"/>
  <c r="E142" i="2" s="1"/>
  <c r="I532" i="1"/>
  <c r="H532" i="1"/>
  <c r="H528" i="1" s="1"/>
  <c r="H527" i="1" s="1"/>
  <c r="I528" i="1"/>
  <c r="I527" i="1" s="1"/>
  <c r="H525" i="1"/>
  <c r="H519" i="1" s="1"/>
  <c r="H518" i="1" s="1"/>
  <c r="E95" i="2" s="1"/>
  <c r="I516" i="1"/>
  <c r="H516" i="1"/>
  <c r="I512" i="1"/>
  <c r="I511" i="1" s="1"/>
  <c r="I510" i="1" s="1"/>
  <c r="I509" i="1" s="1"/>
  <c r="H512" i="1"/>
  <c r="H511" i="1" s="1"/>
  <c r="H510" i="1" s="1"/>
  <c r="H509" i="1" s="1"/>
  <c r="H502" i="1"/>
  <c r="H501" i="1" s="1"/>
  <c r="I489" i="1"/>
  <c r="H489" i="1"/>
  <c r="H488" i="1" s="1"/>
  <c r="H485" i="1" s="1"/>
  <c r="H484" i="1" s="1"/>
  <c r="I488" i="1"/>
  <c r="I485" i="1" s="1"/>
  <c r="I484" i="1" s="1"/>
  <c r="I482" i="1"/>
  <c r="H482" i="1"/>
  <c r="H481" i="1" s="1"/>
  <c r="I481" i="1"/>
  <c r="I479" i="1"/>
  <c r="H479" i="1"/>
  <c r="H478" i="1" s="1"/>
  <c r="H475" i="1" s="1"/>
  <c r="I478" i="1"/>
  <c r="I475" i="1" s="1"/>
  <c r="I471" i="1" s="1"/>
  <c r="H473" i="1"/>
  <c r="H472" i="1" s="1"/>
  <c r="H469" i="1"/>
  <c r="H463" i="1" s="1"/>
  <c r="I463" i="1"/>
  <c r="I462" i="1" s="1"/>
  <c r="F89" i="2" s="1"/>
  <c r="I460" i="1"/>
  <c r="H460" i="1"/>
  <c r="I459" i="1"/>
  <c r="G98" i="7" s="1"/>
  <c r="G97" i="7" s="1"/>
  <c r="G95" i="7" s="1"/>
  <c r="H459" i="1"/>
  <c r="F98" i="7" s="1"/>
  <c r="F97" i="7" s="1"/>
  <c r="F95" i="7" s="1"/>
  <c r="I456" i="1"/>
  <c r="H456" i="1"/>
  <c r="I455" i="1"/>
  <c r="H455" i="1"/>
  <c r="H447" i="1"/>
  <c r="I447" i="1"/>
  <c r="I444" i="1"/>
  <c r="H444" i="1"/>
  <c r="I443" i="1"/>
  <c r="H443" i="1"/>
  <c r="I442" i="1"/>
  <c r="H442" i="1"/>
  <c r="I441" i="1"/>
  <c r="H441" i="1"/>
  <c r="I440" i="1"/>
  <c r="I439" i="1" s="1"/>
  <c r="I438" i="1" s="1"/>
  <c r="H440" i="1"/>
  <c r="H439" i="1" s="1"/>
  <c r="H438" i="1" s="1"/>
  <c r="H432" i="1"/>
  <c r="H431" i="1" s="1"/>
  <c r="H430" i="1" s="1"/>
  <c r="E39" i="2" s="1"/>
  <c r="I428" i="1"/>
  <c r="H428" i="1"/>
  <c r="H427" i="1" s="1"/>
  <c r="I427" i="1"/>
  <c r="I425" i="1"/>
  <c r="H425" i="1"/>
  <c r="I406" i="1"/>
  <c r="H406" i="1"/>
  <c r="I404" i="1"/>
  <c r="H404" i="1"/>
  <c r="H398" i="1" s="1"/>
  <c r="I398" i="1"/>
  <c r="H395" i="1"/>
  <c r="H394" i="1" s="1"/>
  <c r="H393" i="1" s="1"/>
  <c r="H387" i="1"/>
  <c r="H386" i="1" s="1"/>
  <c r="H384" i="1"/>
  <c r="H383" i="1" s="1"/>
  <c r="H382" i="1" s="1"/>
  <c r="H381" i="1" s="1"/>
  <c r="H379" i="1"/>
  <c r="H378" i="1" s="1"/>
  <c r="H376" i="1"/>
  <c r="H374" i="1"/>
  <c r="I359" i="1"/>
  <c r="H359" i="1"/>
  <c r="I357" i="1"/>
  <c r="H357" i="1"/>
  <c r="I355" i="1"/>
  <c r="H355" i="1"/>
  <c r="H343" i="1"/>
  <c r="H340" i="1" s="1"/>
  <c r="E27" i="2" s="1"/>
  <c r="I335" i="1"/>
  <c r="H335" i="1"/>
  <c r="I334" i="1"/>
  <c r="H334" i="1"/>
  <c r="I333" i="1"/>
  <c r="H333" i="1"/>
  <c r="I332" i="1"/>
  <c r="F19" i="2" s="1"/>
  <c r="H332" i="1"/>
  <c r="E19" i="2" s="1"/>
  <c r="H330" i="1"/>
  <c r="H329" i="1" s="1"/>
  <c r="H328" i="1" s="1"/>
  <c r="H327" i="1" s="1"/>
  <c r="H326" i="1" s="1"/>
  <c r="I324" i="1"/>
  <c r="I323" i="1" s="1"/>
  <c r="I322" i="1" s="1"/>
  <c r="I321" i="1" s="1"/>
  <c r="I320" i="1" s="1"/>
  <c r="H324" i="1"/>
  <c r="H323" i="1"/>
  <c r="H322" i="1" s="1"/>
  <c r="H321" i="1" s="1"/>
  <c r="H320" i="1" s="1"/>
  <c r="H310" i="1"/>
  <c r="H308" i="1"/>
  <c r="H306" i="1"/>
  <c r="I298" i="1"/>
  <c r="H298" i="1"/>
  <c r="I296" i="1"/>
  <c r="H296" i="1"/>
  <c r="H295" i="1" s="1"/>
  <c r="I295" i="1"/>
  <c r="H288" i="1"/>
  <c r="H282" i="1" s="1"/>
  <c r="H281" i="1" s="1"/>
  <c r="I278" i="1"/>
  <c r="H278" i="1"/>
  <c r="I277" i="1"/>
  <c r="H277" i="1"/>
  <c r="H276" i="1" s="1"/>
  <c r="I276" i="1"/>
  <c r="I275" i="1"/>
  <c r="H275" i="1"/>
  <c r="H273" i="1"/>
  <c r="I267" i="1"/>
  <c r="H267" i="1"/>
  <c r="H264" i="1"/>
  <c r="H263" i="1" s="1"/>
  <c r="H262" i="1" s="1"/>
  <c r="I260" i="1"/>
  <c r="H260" i="1"/>
  <c r="I259" i="1"/>
  <c r="H259" i="1"/>
  <c r="I258" i="1"/>
  <c r="H258" i="1"/>
  <c r="H256" i="1"/>
  <c r="I255" i="1"/>
  <c r="H255" i="1"/>
  <c r="F125" i="2"/>
  <c r="H254" i="1"/>
  <c r="E125" i="2" s="1"/>
  <c r="I252" i="1"/>
  <c r="I251" i="1" s="1"/>
  <c r="H252" i="1"/>
  <c r="H251" i="1" s="1"/>
  <c r="I249" i="1"/>
  <c r="I248" i="1" s="1"/>
  <c r="H249" i="1"/>
  <c r="H248" i="1" s="1"/>
  <c r="I245" i="1"/>
  <c r="I244" i="1" s="1"/>
  <c r="G29" i="7" s="1"/>
  <c r="H245" i="1"/>
  <c r="H244" i="1" s="1"/>
  <c r="F29" i="7" s="1"/>
  <c r="I241" i="1"/>
  <c r="I240" i="1" s="1"/>
  <c r="I239" i="1" s="1"/>
  <c r="I238" i="1" s="1"/>
  <c r="I237" i="1" s="1"/>
  <c r="H241" i="1"/>
  <c r="H240" i="1" s="1"/>
  <c r="H239" i="1" s="1"/>
  <c r="H238" i="1" s="1"/>
  <c r="H237" i="1" s="1"/>
  <c r="I235" i="1"/>
  <c r="I234" i="1" s="1"/>
  <c r="I233" i="1" s="1"/>
  <c r="H235" i="1"/>
  <c r="H234" i="1" s="1"/>
  <c r="H233" i="1" s="1"/>
  <c r="I231" i="1"/>
  <c r="H231" i="1"/>
  <c r="I230" i="1"/>
  <c r="H230" i="1"/>
  <c r="H222" i="1"/>
  <c r="H221" i="1" s="1"/>
  <c r="I219" i="1"/>
  <c r="I218" i="1" s="1"/>
  <c r="I217" i="1" s="1"/>
  <c r="I216" i="1" s="1"/>
  <c r="H219" i="1"/>
  <c r="H218" i="1" s="1"/>
  <c r="H217" i="1" s="1"/>
  <c r="H214" i="1"/>
  <c r="H213" i="1" s="1"/>
  <c r="H212" i="1" s="1"/>
  <c r="H211" i="1" s="1"/>
  <c r="H210" i="1" s="1"/>
  <c r="H209" i="1" s="1"/>
  <c r="I212" i="1"/>
  <c r="I211" i="1" s="1"/>
  <c r="I210" i="1" s="1"/>
  <c r="I209" i="1" s="1"/>
  <c r="I207" i="1"/>
  <c r="H207" i="1"/>
  <c r="I206" i="1"/>
  <c r="H206" i="1"/>
  <c r="I205" i="1"/>
  <c r="H205" i="1"/>
  <c r="I204" i="1"/>
  <c r="H204" i="1"/>
  <c r="I202" i="1"/>
  <c r="H202" i="1"/>
  <c r="I201" i="1"/>
  <c r="I198" i="1" s="1"/>
  <c r="I197" i="1" s="1"/>
  <c r="H201" i="1"/>
  <c r="H198" i="1" s="1"/>
  <c r="H197" i="1" s="1"/>
  <c r="I195" i="1"/>
  <c r="H195" i="1"/>
  <c r="I194" i="1"/>
  <c r="H194" i="1"/>
  <c r="I191" i="1"/>
  <c r="I190" i="1" s="1"/>
  <c r="H191" i="1"/>
  <c r="H180" i="1"/>
  <c r="I180" i="1"/>
  <c r="I177" i="1"/>
  <c r="H177" i="1"/>
  <c r="I176" i="1"/>
  <c r="H176" i="1"/>
  <c r="H173" i="1" s="1"/>
  <c r="H172" i="1" s="1"/>
  <c r="I173" i="1"/>
  <c r="I172" i="1" s="1"/>
  <c r="H164" i="1"/>
  <c r="H163" i="1" s="1"/>
  <c r="I164" i="1"/>
  <c r="I163" i="1" s="1"/>
  <c r="E76" i="2"/>
  <c r="F76" i="2"/>
  <c r="H157" i="1"/>
  <c r="H156" i="1" s="1"/>
  <c r="H155" i="1" s="1"/>
  <c r="I153" i="1"/>
  <c r="I152" i="1" s="1"/>
  <c r="I151" i="1" s="1"/>
  <c r="I150" i="1" s="1"/>
  <c r="I149" i="1" s="1"/>
  <c r="I148" i="1" s="1"/>
  <c r="H153" i="1"/>
  <c r="H152" i="1" s="1"/>
  <c r="H151" i="1" s="1"/>
  <c r="H150" i="1" s="1"/>
  <c r="H146" i="1"/>
  <c r="H145" i="1" s="1"/>
  <c r="H144" i="1" s="1"/>
  <c r="H142" i="1"/>
  <c r="H141" i="1" s="1"/>
  <c r="I139" i="1"/>
  <c r="H139" i="1"/>
  <c r="I138" i="1"/>
  <c r="H138" i="1"/>
  <c r="I137" i="1"/>
  <c r="I136" i="1" s="1"/>
  <c r="I135" i="1" s="1"/>
  <c r="I133" i="1"/>
  <c r="I132" i="1" s="1"/>
  <c r="H133" i="1"/>
  <c r="H132" i="1" s="1"/>
  <c r="H130" i="1"/>
  <c r="H129" i="1" s="1"/>
  <c r="H128" i="1" s="1"/>
  <c r="I126" i="1"/>
  <c r="H126" i="1"/>
  <c r="H125" i="1" s="1"/>
  <c r="H124" i="1" s="1"/>
  <c r="I125" i="1"/>
  <c r="I124" i="1" s="1"/>
  <c r="H120" i="1"/>
  <c r="I113" i="1"/>
  <c r="I112" i="1" s="1"/>
  <c r="I111" i="1" s="1"/>
  <c r="H113" i="1"/>
  <c r="H112" i="1" s="1"/>
  <c r="H111" i="1" s="1"/>
  <c r="H109" i="1"/>
  <c r="H108" i="1" s="1"/>
  <c r="H102" i="1"/>
  <c r="H95" i="1" s="1"/>
  <c r="H92" i="1"/>
  <c r="H91" i="1" s="1"/>
  <c r="H90" i="1" s="1"/>
  <c r="H89" i="1" s="1"/>
  <c r="H87" i="1"/>
  <c r="H80" i="1" s="1"/>
  <c r="I80" i="1"/>
  <c r="H78" i="1"/>
  <c r="H76" i="1"/>
  <c r="H74" i="1"/>
  <c r="I68" i="1"/>
  <c r="H65" i="1"/>
  <c r="H62" i="1" s="1"/>
  <c r="H61" i="1" s="1"/>
  <c r="E155" i="2" s="1"/>
  <c r="I15" i="1"/>
  <c r="H55" i="1"/>
  <c r="E154" i="2" s="1"/>
  <c r="H53" i="1"/>
  <c r="H49" i="1" s="1"/>
  <c r="H48" i="1" s="1"/>
  <c r="E152" i="2" s="1"/>
  <c r="E151" i="2" s="1"/>
  <c r="H46" i="1"/>
  <c r="H43" i="1" s="1"/>
  <c r="H42" i="1" s="1"/>
  <c r="H40" i="1"/>
  <c r="H38" i="1"/>
  <c r="H36" i="1"/>
  <c r="H28" i="1"/>
  <c r="H24" i="1"/>
  <c r="H22" i="1"/>
  <c r="H104" i="1" l="1"/>
  <c r="F52" i="2"/>
  <c r="F51" i="2" s="1"/>
  <c r="I104" i="1"/>
  <c r="F41" i="2" s="1"/>
  <c r="G118" i="7"/>
  <c r="G117" i="7" s="1"/>
  <c r="G114" i="7" s="1"/>
  <c r="I247" i="1"/>
  <c r="H247" i="1"/>
  <c r="H179" i="1"/>
  <c r="H462" i="1"/>
  <c r="E89" i="2" s="1"/>
  <c r="F28" i="7"/>
  <c r="H243" i="1"/>
  <c r="F25" i="7"/>
  <c r="G28" i="7"/>
  <c r="I243" i="1"/>
  <c r="G25" i="7"/>
  <c r="I179" i="1"/>
  <c r="I397" i="1"/>
  <c r="F38" i="2" s="1"/>
  <c r="E17" i="2"/>
  <c r="F18" i="2"/>
  <c r="H116" i="1"/>
  <c r="H115" i="1" s="1"/>
  <c r="H515" i="1"/>
  <c r="F49" i="7" s="1"/>
  <c r="F48" i="7" s="1"/>
  <c r="F47" i="7" s="1"/>
  <c r="I515" i="1"/>
  <c r="G49" i="7" s="1"/>
  <c r="G48" i="7" s="1"/>
  <c r="G47" i="7" s="1"/>
  <c r="H397" i="1"/>
  <c r="E38" i="2" s="1"/>
  <c r="H539" i="1"/>
  <c r="H538" i="1" s="1"/>
  <c r="H537" i="1" s="1"/>
  <c r="I536" i="1"/>
  <c r="I535" i="1" s="1"/>
  <c r="I534" i="1" s="1"/>
  <c r="I540" i="1"/>
  <c r="I349" i="1"/>
  <c r="I345" i="1" s="1"/>
  <c r="H536" i="1"/>
  <c r="H535" i="1" s="1"/>
  <c r="H534" i="1" s="1"/>
  <c r="G13" i="7"/>
  <c r="H229" i="1"/>
  <c r="E96" i="2" s="1"/>
  <c r="I229" i="1"/>
  <c r="F96" i="2" s="1"/>
  <c r="F93" i="2"/>
  <c r="F92" i="2" s="1"/>
  <c r="H266" i="1"/>
  <c r="E135" i="2" s="1"/>
  <c r="E134" i="2" s="1"/>
  <c r="H446" i="1"/>
  <c r="I266" i="1"/>
  <c r="F135" i="2" s="1"/>
  <c r="F134" i="2" s="1"/>
  <c r="E81" i="2"/>
  <c r="I446" i="1"/>
  <c r="F81" i="2" s="1"/>
  <c r="G34" i="7"/>
  <c r="H69" i="1"/>
  <c r="H68" i="1" s="1"/>
  <c r="H17" i="1"/>
  <c r="H16" i="1" s="1"/>
  <c r="H368" i="1"/>
  <c r="H471" i="1"/>
  <c r="G80" i="7"/>
  <c r="H349" i="1"/>
  <c r="E97" i="2"/>
  <c r="H94" i="1"/>
  <c r="E40" i="2" s="1"/>
  <c r="E153" i="2"/>
  <c r="E41" i="2"/>
  <c r="H123" i="1"/>
  <c r="H122" i="1" s="1"/>
  <c r="F90" i="7" s="1"/>
  <c r="I123" i="1"/>
  <c r="I122" i="1" s="1"/>
  <c r="G90" i="7" s="1"/>
  <c r="H137" i="1"/>
  <c r="H136" i="1" s="1"/>
  <c r="H135" i="1" s="1"/>
  <c r="E116" i="2"/>
  <c r="E115" i="2" s="1"/>
  <c r="F82" i="7"/>
  <c r="F81" i="7" s="1"/>
  <c r="F80" i="7" s="1"/>
  <c r="F145" i="7" s="1"/>
  <c r="H149" i="1"/>
  <c r="H148" i="1" s="1"/>
  <c r="H216" i="1"/>
  <c r="F153" i="2"/>
  <c r="F116" i="2"/>
  <c r="F115" i="2" s="1"/>
  <c r="F34" i="7"/>
  <c r="F13" i="7"/>
  <c r="F64" i="2"/>
  <c r="E29" i="2"/>
  <c r="E52" i="2"/>
  <c r="E51" i="2" s="1"/>
  <c r="E66" i="2"/>
  <c r="E65" i="2" s="1"/>
  <c r="E64" i="2" s="1"/>
  <c r="E141" i="2"/>
  <c r="E24" i="2"/>
  <c r="E23" i="2" s="1"/>
  <c r="E22" i="2"/>
  <c r="E21" i="2" s="1"/>
  <c r="H300" i="1"/>
  <c r="H294" i="1" s="1"/>
  <c r="H31" i="1"/>
  <c r="H30" i="1" s="1"/>
  <c r="E20" i="2" s="1"/>
  <c r="G404" i="1"/>
  <c r="G406" i="1"/>
  <c r="E126" i="7"/>
  <c r="E125" i="7" s="1"/>
  <c r="E124" i="7" s="1"/>
  <c r="E129" i="7"/>
  <c r="E128" i="7" s="1"/>
  <c r="E127" i="7" s="1"/>
  <c r="E132" i="7"/>
  <c r="E131" i="7" s="1"/>
  <c r="E130" i="7" s="1"/>
  <c r="E135" i="7"/>
  <c r="E134" i="7" s="1"/>
  <c r="E133" i="7" s="1"/>
  <c r="E137" i="7"/>
  <c r="E136" i="7" s="1"/>
  <c r="E142" i="7"/>
  <c r="E141" i="7" s="1"/>
  <c r="E15" i="7"/>
  <c r="E14" i="7" s="1"/>
  <c r="E17" i="7"/>
  <c r="E16" i="7" s="1"/>
  <c r="E19" i="7"/>
  <c r="E18" i="7" s="1"/>
  <c r="E24" i="7"/>
  <c r="E23" i="7" s="1"/>
  <c r="E27" i="7"/>
  <c r="E26" i="7" s="1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5" i="7"/>
  <c r="E64" i="7" s="1"/>
  <c r="E76" i="7"/>
  <c r="E75" i="7" s="1"/>
  <c r="E70" i="7" s="1"/>
  <c r="E78" i="7"/>
  <c r="E77" i="7" s="1"/>
  <c r="E82" i="7"/>
  <c r="E81" i="7" s="1"/>
  <c r="E84" i="7"/>
  <c r="E83" i="7" s="1"/>
  <c r="E86" i="7"/>
  <c r="E85" i="7" s="1"/>
  <c r="E88" i="7"/>
  <c r="E87" i="7" s="1"/>
  <c r="E104" i="7"/>
  <c r="E103" i="7" s="1"/>
  <c r="E102" i="7" s="1"/>
  <c r="E106" i="7"/>
  <c r="E105" i="7" s="1"/>
  <c r="D46" i="7"/>
  <c r="D88" i="7"/>
  <c r="D84" i="7"/>
  <c r="D86" i="7"/>
  <c r="G145" i="7" l="1"/>
  <c r="F37" i="2"/>
  <c r="H345" i="1"/>
  <c r="F225" i="7"/>
  <c r="I67" i="1"/>
  <c r="H67" i="1"/>
  <c r="G225" i="7"/>
  <c r="E43" i="2"/>
  <c r="E42" i="2" s="1"/>
  <c r="I514" i="1"/>
  <c r="F90" i="2" s="1"/>
  <c r="F80" i="2" s="1"/>
  <c r="H514" i="1"/>
  <c r="E90" i="2" s="1"/>
  <c r="E80" i="2" s="1"/>
  <c r="E18" i="2"/>
  <c r="F97" i="2"/>
  <c r="F94" i="2" s="1"/>
  <c r="E94" i="2"/>
  <c r="E37" i="2"/>
  <c r="H15" i="1"/>
  <c r="F28" i="2"/>
  <c r="F16" i="2" s="1"/>
  <c r="E34" i="7"/>
  <c r="E80" i="7"/>
  <c r="E20" i="7"/>
  <c r="E13" i="7" s="1"/>
  <c r="I280" i="1" l="1"/>
  <c r="I560" i="1" s="1"/>
  <c r="H576" i="1" s="1"/>
  <c r="H280" i="1"/>
  <c r="H560" i="1" s="1"/>
  <c r="H573" i="1" s="1"/>
  <c r="F157" i="2"/>
  <c r="E93" i="2"/>
  <c r="E92" i="2" s="1"/>
  <c r="E28" i="2"/>
  <c r="E16" i="2" s="1"/>
  <c r="H571" i="1" l="1"/>
  <c r="E157" i="2"/>
  <c r="D142" i="7"/>
  <c r="D141" i="7" s="1"/>
  <c r="D137" i="7"/>
  <c r="D136" i="7" s="1"/>
  <c r="D135" i="7"/>
  <c r="D134" i="7" s="1"/>
  <c r="D133" i="7" s="1"/>
  <c r="D131" i="7"/>
  <c r="D130" i="7" s="1"/>
  <c r="D129" i="7"/>
  <c r="D128" i="7" s="1"/>
  <c r="D127" i="7" s="1"/>
  <c r="D126" i="7"/>
  <c r="D125" i="7" s="1"/>
  <c r="D124" i="7" s="1"/>
  <c r="D76" i="7"/>
  <c r="D75" i="7" s="1"/>
  <c r="D70" i="7" s="1"/>
  <c r="D104" i="7"/>
  <c r="D103" i="7" s="1"/>
  <c r="D102" i="7" s="1"/>
  <c r="D106" i="7"/>
  <c r="D105" i="7" s="1"/>
  <c r="D60" i="7"/>
  <c r="D59" i="7" s="1"/>
  <c r="D58" i="7" s="1"/>
  <c r="D63" i="7"/>
  <c r="D62" i="7" s="1"/>
  <c r="D61" i="7" s="1"/>
  <c r="D78" i="7"/>
  <c r="D77" i="7" s="1"/>
  <c r="D85" i="7"/>
  <c r="D87" i="7"/>
  <c r="D83" i="7"/>
  <c r="D65" i="7"/>
  <c r="D64" i="7" s="1"/>
  <c r="D55" i="7"/>
  <c r="D54" i="7" s="1"/>
  <c r="D53" i="7" s="1"/>
  <c r="D52" i="7"/>
  <c r="D51" i="7" s="1"/>
  <c r="D50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33" i="7"/>
  <c r="D32" i="7" s="1"/>
  <c r="D27" i="7"/>
  <c r="D26" i="7" s="1"/>
  <c r="D19" i="7"/>
  <c r="D18" i="7" s="1"/>
  <c r="D17" i="7"/>
  <c r="D16" i="7" s="1"/>
  <c r="D15" i="7"/>
  <c r="D14" i="7" s="1"/>
  <c r="D24" i="7"/>
  <c r="D23" i="7" s="1"/>
  <c r="B105" i="7"/>
  <c r="B102" i="7"/>
  <c r="B95" i="7"/>
  <c r="B80" i="7"/>
  <c r="B77" i="7"/>
  <c r="B64" i="7"/>
  <c r="B61" i="7"/>
  <c r="B58" i="7"/>
  <c r="B53" i="7"/>
  <c r="B50" i="7"/>
  <c r="B47" i="7"/>
  <c r="B44" i="7"/>
  <c r="B41" i="7"/>
  <c r="B34" i="7"/>
  <c r="B25" i="7"/>
  <c r="B13" i="7"/>
  <c r="G355" i="1"/>
  <c r="G349" i="1" s="1"/>
  <c r="G359" i="1"/>
  <c r="G357" i="1"/>
  <c r="G267" i="1"/>
  <c r="G255" i="1"/>
  <c r="G180" i="1"/>
  <c r="H577" i="1" l="1"/>
  <c r="H578" i="1" s="1"/>
  <c r="H574" i="1"/>
  <c r="D34" i="7"/>
  <c r="D20" i="7"/>
  <c r="D13" i="7" s="1"/>
  <c r="G345" i="1"/>
  <c r="G80" i="1"/>
  <c r="G447" i="1"/>
  <c r="G463" i="1"/>
  <c r="G462" i="1" s="1"/>
  <c r="G252" i="1" l="1"/>
  <c r="G251" i="1" s="1"/>
  <c r="F252" i="1"/>
  <c r="F251" i="1" s="1"/>
  <c r="G249" i="1" l="1"/>
  <c r="G248" i="1" s="1"/>
  <c r="G247" i="1" s="1"/>
  <c r="F249" i="1"/>
  <c r="F248" i="1" s="1"/>
  <c r="F247" i="1" s="1"/>
  <c r="D40" i="2"/>
  <c r="D125" i="2"/>
  <c r="D39" i="2"/>
  <c r="D27" i="2"/>
  <c r="G516" i="1" l="1"/>
  <c r="G515" i="1" s="1"/>
  <c r="E49" i="7" s="1"/>
  <c r="E48" i="7" s="1"/>
  <c r="E47" i="7" s="1"/>
  <c r="F516" i="1"/>
  <c r="F515" i="1" l="1"/>
  <c r="D49" i="7" s="1"/>
  <c r="D48" i="7" s="1"/>
  <c r="D47" i="7" s="1"/>
  <c r="G514" i="1"/>
  <c r="F514" i="1"/>
  <c r="G428" i="1"/>
  <c r="G427" i="1" s="1"/>
  <c r="F428" i="1"/>
  <c r="F427" i="1" s="1"/>
  <c r="F222" i="1" l="1"/>
  <c r="F221" i="1" s="1"/>
  <c r="G219" i="1"/>
  <c r="G218" i="1" s="1"/>
  <c r="G217" i="1" s="1"/>
  <c r="G216" i="1" s="1"/>
  <c r="F219" i="1"/>
  <c r="F218" i="1" s="1"/>
  <c r="F217" i="1" s="1"/>
  <c r="F146" i="1"/>
  <c r="F145" i="1" s="1"/>
  <c r="F144" i="1" s="1"/>
  <c r="F216" i="1" l="1"/>
  <c r="A105" i="7"/>
  <c r="D124" i="2" l="1"/>
  <c r="F469" i="1" l="1"/>
  <c r="F463" i="1" s="1"/>
  <c r="F425" i="1"/>
  <c r="G425" i="1"/>
  <c r="G398" i="1" s="1"/>
  <c r="C133" i="2" l="1"/>
  <c r="C132" i="2" s="1"/>
  <c r="C131" i="2" s="1"/>
  <c r="C130" i="2" s="1"/>
  <c r="F264" i="1"/>
  <c r="F263" i="1" s="1"/>
  <c r="F262" i="1" s="1"/>
  <c r="B128" i="2" l="1"/>
  <c r="B129" i="2"/>
  <c r="A125" i="2"/>
  <c r="A129" i="2"/>
  <c r="D129" i="2"/>
  <c r="D128" i="2" s="1"/>
  <c r="C129" i="2"/>
  <c r="C128" i="2" s="1"/>
  <c r="C33" i="2"/>
  <c r="G260" i="1"/>
  <c r="F260" i="1"/>
  <c r="F259" i="1" s="1"/>
  <c r="F258" i="1" s="1"/>
  <c r="F395" i="1"/>
  <c r="F394" i="1" s="1"/>
  <c r="F393" i="1" s="1"/>
  <c r="C127" i="2" l="1"/>
  <c r="C126" i="2" s="1"/>
  <c r="D127" i="2"/>
  <c r="D126" i="2" s="1"/>
  <c r="G258" i="1"/>
  <c r="G254" i="1" s="1"/>
  <c r="G259" i="1"/>
  <c r="F256" i="1" l="1"/>
  <c r="F255" i="1" s="1"/>
  <c r="F254" i="1" l="1"/>
  <c r="C125" i="2" l="1"/>
  <c r="C76" i="2" l="1"/>
  <c r="D76" i="2" l="1"/>
  <c r="G241" i="1"/>
  <c r="G240" i="1" s="1"/>
  <c r="G239" i="1" s="1"/>
  <c r="G238" i="1" s="1"/>
  <c r="G237" i="1" s="1"/>
  <c r="F241" i="1"/>
  <c r="F240" i="1" s="1"/>
  <c r="F239" i="1" s="1"/>
  <c r="F238" i="1" s="1"/>
  <c r="F237" i="1" s="1"/>
  <c r="D71" i="2" l="1"/>
  <c r="D70" i="2" s="1"/>
  <c r="D69" i="2" s="1"/>
  <c r="D68" i="2" s="1"/>
  <c r="D67" i="2" s="1"/>
  <c r="D66" i="2" s="1"/>
  <c r="D65" i="2" s="1"/>
  <c r="D64" i="2" s="1"/>
  <c r="C75" i="2"/>
  <c r="C74" i="2" s="1"/>
  <c r="C73" i="2" s="1"/>
  <c r="C72" i="2" s="1"/>
  <c r="C71" i="2"/>
  <c r="C70" i="2" s="1"/>
  <c r="C69" i="2" s="1"/>
  <c r="C68" i="2" s="1"/>
  <c r="C67" i="2" s="1"/>
  <c r="G153" i="1"/>
  <c r="G152" i="1" s="1"/>
  <c r="G151" i="1" s="1"/>
  <c r="G150" i="1" s="1"/>
  <c r="G149" i="1" s="1"/>
  <c r="G148" i="1" s="1"/>
  <c r="F153" i="1"/>
  <c r="F152" i="1" s="1"/>
  <c r="F151" i="1" s="1"/>
  <c r="F150" i="1" s="1"/>
  <c r="F157" i="1"/>
  <c r="F156" i="1" s="1"/>
  <c r="F155" i="1" s="1"/>
  <c r="F149" i="1" l="1"/>
  <c r="F148" i="1" s="1"/>
  <c r="C66" i="2"/>
  <c r="C65" i="2" s="1"/>
  <c r="C64" i="2" s="1"/>
  <c r="G207" i="1" l="1"/>
  <c r="G206" i="1" s="1"/>
  <c r="G205" i="1" s="1"/>
  <c r="G204" i="1" s="1"/>
  <c r="F207" i="1"/>
  <c r="F206" i="1" s="1"/>
  <c r="F205" i="1" s="1"/>
  <c r="F204" i="1" s="1"/>
  <c r="F387" i="1" l="1"/>
  <c r="F386" i="1" s="1"/>
  <c r="G235" i="1" l="1"/>
  <c r="G234" i="1" s="1"/>
  <c r="G233" i="1" s="1"/>
  <c r="F235" i="1"/>
  <c r="F234" i="1" s="1"/>
  <c r="F233" i="1" s="1"/>
  <c r="F142" i="1" l="1"/>
  <c r="F141" i="1" s="1"/>
  <c r="G113" i="1" l="1"/>
  <c r="F113" i="1"/>
  <c r="F112" i="1" s="1"/>
  <c r="F111" i="1" s="1"/>
  <c r="G112" i="1" l="1"/>
  <c r="F139" i="1"/>
  <c r="F138" i="1" s="1"/>
  <c r="F137" i="1" s="1"/>
  <c r="F136" i="1" s="1"/>
  <c r="G111" i="1" l="1"/>
  <c r="G139" i="1"/>
  <c r="G138" i="1" s="1"/>
  <c r="G137" i="1" s="1"/>
  <c r="G136" i="1" s="1"/>
  <c r="G104" i="1" l="1"/>
  <c r="D41" i="2" s="1"/>
  <c r="F384" i="1"/>
  <c r="F383" i="1" s="1"/>
  <c r="F382" i="1" s="1"/>
  <c r="F381" i="1" s="1"/>
  <c r="G135" i="1" l="1"/>
  <c r="G512" i="1" l="1"/>
  <c r="G511" i="1" s="1"/>
  <c r="G510" i="1" s="1"/>
  <c r="F512" i="1"/>
  <c r="F511" i="1" s="1"/>
  <c r="G335" i="1"/>
  <c r="G334" i="1" s="1"/>
  <c r="F335" i="1"/>
  <c r="F334" i="1" s="1"/>
  <c r="F333" i="1" l="1"/>
  <c r="F332" i="1" s="1"/>
  <c r="C19" i="2" s="1"/>
  <c r="G333" i="1"/>
  <c r="G332" i="1" s="1"/>
  <c r="D19" i="2" s="1"/>
  <c r="F510" i="1"/>
  <c r="F509" i="1" s="1"/>
  <c r="G509" i="1"/>
  <c r="F502" i="1" l="1"/>
  <c r="F501" i="1" s="1"/>
  <c r="F462" i="1" s="1"/>
  <c r="G298" i="1" l="1"/>
  <c r="F298" i="1"/>
  <c r="G296" i="1"/>
  <c r="F296" i="1"/>
  <c r="F295" i="1" s="1"/>
  <c r="G295" i="1" l="1"/>
  <c r="G294" i="1" s="1"/>
  <c r="G195" i="1"/>
  <c r="G194" i="1" s="1"/>
  <c r="G202" i="1"/>
  <c r="F202" i="1"/>
  <c r="D18" i="2" l="1"/>
  <c r="F214" i="1"/>
  <c r="F213" i="1" s="1"/>
  <c r="F212" i="1" s="1"/>
  <c r="F211" i="1" s="1"/>
  <c r="F210" i="1" s="1"/>
  <c r="F209" i="1" s="1"/>
  <c r="F130" i="1" l="1"/>
  <c r="F129" i="1" s="1"/>
  <c r="F128" i="1" s="1"/>
  <c r="F133" i="1"/>
  <c r="F132" i="1" s="1"/>
  <c r="G133" i="1"/>
  <c r="G132" i="1" s="1"/>
  <c r="F28" i="1"/>
  <c r="C36" i="2" l="1"/>
  <c r="D148" i="2" l="1"/>
  <c r="D147" i="2" s="1"/>
  <c r="D146" i="2" s="1"/>
  <c r="D141" i="2" s="1"/>
  <c r="C148" i="2"/>
  <c r="C147" i="2" s="1"/>
  <c r="C146" i="2" s="1"/>
  <c r="G542" i="1"/>
  <c r="G541" i="1" s="1"/>
  <c r="F542" i="1"/>
  <c r="F541" i="1" s="1"/>
  <c r="F540" i="1" s="1"/>
  <c r="C97" i="2" s="1"/>
  <c r="G544" i="1"/>
  <c r="G536" i="1" l="1"/>
  <c r="G535" i="1" s="1"/>
  <c r="G534" i="1" s="1"/>
  <c r="G540" i="1"/>
  <c r="D150" i="2"/>
  <c r="D35" i="2"/>
  <c r="D34" i="2" s="1"/>
  <c r="D29" i="2" s="1"/>
  <c r="C35" i="2"/>
  <c r="C34" i="2" s="1"/>
  <c r="D97" i="2" l="1"/>
  <c r="D56" i="2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73" i="1"/>
  <c r="F472" i="1" s="1"/>
  <c r="G482" i="1"/>
  <c r="G481" i="1" s="1"/>
  <c r="F482" i="1"/>
  <c r="F481" i="1" s="1"/>
  <c r="D52" i="2" l="1"/>
  <c r="D51" i="2" s="1"/>
  <c r="G126" i="1"/>
  <c r="G125" i="1" s="1"/>
  <c r="G124" i="1" s="1"/>
  <c r="G123" i="1" l="1"/>
  <c r="C26" i="2" l="1"/>
  <c r="C25" i="2" l="1"/>
  <c r="C24" i="2" s="1"/>
  <c r="C23" i="2" s="1"/>
  <c r="F330" i="1"/>
  <c r="F329" i="1" l="1"/>
  <c r="F328" i="1" s="1"/>
  <c r="F327" i="1" s="1"/>
  <c r="F326" i="1" s="1"/>
  <c r="C22" i="2"/>
  <c r="C21" i="2" s="1"/>
  <c r="G231" i="1"/>
  <c r="G230" i="1" s="1"/>
  <c r="C50" i="2" l="1"/>
  <c r="C49" i="2" s="1"/>
  <c r="C48" i="2" s="1"/>
  <c r="C47" i="2" s="1"/>
  <c r="C46" i="2" s="1"/>
  <c r="C45" i="2" s="1"/>
  <c r="C44" i="2" s="1"/>
  <c r="G444" i="1"/>
  <c r="G443" i="1" s="1"/>
  <c r="G442" i="1" s="1"/>
  <c r="G441" i="1" s="1"/>
  <c r="G440" i="1" s="1"/>
  <c r="G439" i="1" s="1"/>
  <c r="G438" i="1" s="1"/>
  <c r="F444" i="1"/>
  <c r="F443" i="1" s="1"/>
  <c r="F442" i="1" s="1"/>
  <c r="F441" i="1" s="1"/>
  <c r="F440" i="1" s="1"/>
  <c r="F439" i="1" s="1"/>
  <c r="F438" i="1" s="1"/>
  <c r="C145" i="2" l="1"/>
  <c r="F539" i="1"/>
  <c r="F538" i="1" s="1"/>
  <c r="F537" i="1" s="1"/>
  <c r="F536" i="1" l="1"/>
  <c r="F535" i="1" s="1"/>
  <c r="F534" i="1" s="1"/>
  <c r="G212" i="1" l="1"/>
  <c r="G211" i="1" s="1"/>
  <c r="G245" i="1"/>
  <c r="G244" i="1" s="1"/>
  <c r="E29" i="7" s="1"/>
  <c r="F245" i="1"/>
  <c r="F244" i="1" s="1"/>
  <c r="D29" i="7" s="1"/>
  <c r="D123" i="2"/>
  <c r="D122" i="2" s="1"/>
  <c r="D121" i="2" s="1"/>
  <c r="C124" i="2"/>
  <c r="C123" i="2" s="1"/>
  <c r="C122" i="2" s="1"/>
  <c r="C121" i="2" s="1"/>
  <c r="E28" i="7" l="1"/>
  <c r="E25" i="7" s="1"/>
  <c r="G243" i="1"/>
  <c r="F243" i="1"/>
  <c r="D28" i="7"/>
  <c r="D25" i="7" s="1"/>
  <c r="G229" i="1"/>
  <c r="G210" i="1"/>
  <c r="G209" i="1" s="1"/>
  <c r="D96" i="2" l="1"/>
  <c r="D94" i="2" s="1"/>
  <c r="G324" i="1"/>
  <c r="G323" i="1" s="1"/>
  <c r="G322" i="1" s="1"/>
  <c r="G321" i="1" s="1"/>
  <c r="G320" i="1" s="1"/>
  <c r="F324" i="1" l="1"/>
  <c r="F323" i="1" s="1"/>
  <c r="F322" i="1" s="1"/>
  <c r="F321" i="1" s="1"/>
  <c r="F320" i="1" s="1"/>
  <c r="D90" i="2" l="1"/>
  <c r="F379" i="1"/>
  <c r="F378" i="1" s="1"/>
  <c r="G122" i="1" l="1"/>
  <c r="C32" i="2"/>
  <c r="C31" i="2" s="1"/>
  <c r="C30" i="2" s="1"/>
  <c r="C29" i="2" s="1"/>
  <c r="E90" i="7" l="1"/>
  <c r="F92" i="1"/>
  <c r="F91" i="1" s="1"/>
  <c r="F90" i="1" s="1"/>
  <c r="F89" i="1" s="1"/>
  <c r="D120" i="2" l="1"/>
  <c r="C56" i="2" l="1"/>
  <c r="C55" i="2" s="1"/>
  <c r="C54" i="2" s="1"/>
  <c r="C53" i="2" s="1"/>
  <c r="C52" i="2" s="1"/>
  <c r="C51" i="2" s="1"/>
  <c r="F126" i="1"/>
  <c r="F125" i="1" s="1"/>
  <c r="F124" i="1" s="1"/>
  <c r="F123" i="1" s="1"/>
  <c r="F122" i="1" s="1"/>
  <c r="D90" i="7" s="1"/>
  <c r="C144" i="2" l="1"/>
  <c r="C143" i="2" s="1"/>
  <c r="C142" i="2" s="1"/>
  <c r="C141" i="2" s="1"/>
  <c r="F374" i="1" l="1"/>
  <c r="D140" i="2" l="1"/>
  <c r="D139" i="2" s="1"/>
  <c r="C140" i="2"/>
  <c r="C139" i="2" s="1"/>
  <c r="D138" i="2" l="1"/>
  <c r="D137" i="2" s="1"/>
  <c r="D136" i="2" s="1"/>
  <c r="C138" i="2"/>
  <c r="C137" i="2" s="1"/>
  <c r="C136" i="2" s="1"/>
  <c r="G275" i="1"/>
  <c r="G278" i="1"/>
  <c r="G277" i="1" s="1"/>
  <c r="G276" i="1" l="1"/>
  <c r="G266" i="1"/>
  <c r="D135" i="2" s="1"/>
  <c r="D134" i="2" s="1"/>
  <c r="F275" i="1"/>
  <c r="F278" i="1"/>
  <c r="F277" i="1" s="1"/>
  <c r="F276" i="1" l="1"/>
  <c r="G68" i="1"/>
  <c r="F432" i="1" l="1"/>
  <c r="F431" i="1" s="1"/>
  <c r="F109" i="1" l="1"/>
  <c r="F108" i="1" s="1"/>
  <c r="F104" i="1" s="1"/>
  <c r="D119" i="2" l="1"/>
  <c r="D118" i="2" s="1"/>
  <c r="D117" i="2" s="1"/>
  <c r="C120" i="2"/>
  <c r="C119" i="2" s="1"/>
  <c r="C118" i="2" s="1"/>
  <c r="C117" i="2" s="1"/>
  <c r="C116" i="2" l="1"/>
  <c r="C115" i="2" s="1"/>
  <c r="D116" i="2"/>
  <c r="D115" i="2" s="1"/>
  <c r="F65" i="1" l="1"/>
  <c r="F62" i="1" l="1"/>
  <c r="F61" i="1" s="1"/>
  <c r="C155" i="2" s="1"/>
  <c r="D88" i="2"/>
  <c r="D87" i="2" s="1"/>
  <c r="D86" i="2" s="1"/>
  <c r="D83" i="2" s="1"/>
  <c r="D82" i="2" s="1"/>
  <c r="C88" i="2"/>
  <c r="C87" i="2" s="1"/>
  <c r="C86" i="2" s="1"/>
  <c r="C83" i="2" s="1"/>
  <c r="C82" i="2" s="1"/>
  <c r="F74" i="1"/>
  <c r="F76" i="1"/>
  <c r="F78" i="1"/>
  <c r="F87" i="1"/>
  <c r="F80" i="1" s="1"/>
  <c r="F102" i="1"/>
  <c r="F120" i="1"/>
  <c r="F116" i="1" s="1"/>
  <c r="F170" i="1"/>
  <c r="F164" i="1" s="1"/>
  <c r="G177" i="1"/>
  <c r="G176" i="1" s="1"/>
  <c r="G173" i="1" s="1"/>
  <c r="G172" i="1" s="1"/>
  <c r="F177" i="1"/>
  <c r="F176" i="1" s="1"/>
  <c r="F173" i="1" s="1"/>
  <c r="F172" i="1" s="1"/>
  <c r="F186" i="1"/>
  <c r="F180" i="1" s="1"/>
  <c r="G191" i="1"/>
  <c r="F195" i="1"/>
  <c r="F194" i="1" s="1"/>
  <c r="F191" i="1" s="1"/>
  <c r="G201" i="1"/>
  <c r="G198" i="1" s="1"/>
  <c r="G197" i="1" s="1"/>
  <c r="F201" i="1"/>
  <c r="F198" i="1" s="1"/>
  <c r="F197" i="1" s="1"/>
  <c r="F231" i="1"/>
  <c r="F273" i="1"/>
  <c r="F267" i="1" s="1"/>
  <c r="F266" i="1" s="1"/>
  <c r="F288" i="1"/>
  <c r="F306" i="1"/>
  <c r="F308" i="1"/>
  <c r="F310" i="1"/>
  <c r="F343" i="1"/>
  <c r="F340" i="1" s="1"/>
  <c r="F355" i="1"/>
  <c r="F357" i="1"/>
  <c r="F359" i="1"/>
  <c r="F349" i="1" s="1"/>
  <c r="F376" i="1"/>
  <c r="F368" i="1" s="1"/>
  <c r="F404" i="1"/>
  <c r="F398" i="1" s="1"/>
  <c r="F430" i="1"/>
  <c r="C39" i="2" s="1"/>
  <c r="G489" i="1"/>
  <c r="G488" i="1" s="1"/>
  <c r="G485" i="1" s="1"/>
  <c r="G484" i="1" s="1"/>
  <c r="F489" i="1"/>
  <c r="F488" i="1" s="1"/>
  <c r="F485" i="1" s="1"/>
  <c r="F484" i="1" s="1"/>
  <c r="G479" i="1"/>
  <c r="G478" i="1" s="1"/>
  <c r="G475" i="1" s="1"/>
  <c r="F479" i="1"/>
  <c r="F478" i="1" s="1"/>
  <c r="F475" i="1" s="1"/>
  <c r="F471" i="1" s="1"/>
  <c r="G460" i="1"/>
  <c r="G459" i="1" s="1"/>
  <c r="E98" i="7" s="1"/>
  <c r="E97" i="7" s="1"/>
  <c r="E95" i="7" s="1"/>
  <c r="F460" i="1"/>
  <c r="F459" i="1" s="1"/>
  <c r="D98" i="7" s="1"/>
  <c r="D97" i="7" s="1"/>
  <c r="D95" i="7" s="1"/>
  <c r="F453" i="1"/>
  <c r="F447" i="1" s="1"/>
  <c r="G532" i="1"/>
  <c r="F532" i="1"/>
  <c r="F525" i="1"/>
  <c r="F552" i="1"/>
  <c r="F545" i="1" s="1"/>
  <c r="F59" i="1"/>
  <c r="F56" i="1" s="1"/>
  <c r="F55" i="1" s="1"/>
  <c r="F53" i="1"/>
  <c r="F46" i="1"/>
  <c r="F43" i="1" s="1"/>
  <c r="F40" i="1"/>
  <c r="F38" i="1"/>
  <c r="F36" i="1"/>
  <c r="F22" i="1"/>
  <c r="F24" i="1"/>
  <c r="F179" i="1" l="1"/>
  <c r="C93" i="2" s="1"/>
  <c r="F163" i="1"/>
  <c r="C90" i="2" s="1"/>
  <c r="F456" i="1"/>
  <c r="F455" i="1" s="1"/>
  <c r="F446" i="1"/>
  <c r="C81" i="2" s="1"/>
  <c r="G456" i="1"/>
  <c r="G455" i="1" s="1"/>
  <c r="G446" i="1"/>
  <c r="F31" i="1"/>
  <c r="F30" i="1" s="1"/>
  <c r="C20" i="2" s="1"/>
  <c r="F230" i="1"/>
  <c r="F229" i="1" s="1"/>
  <c r="F345" i="1"/>
  <c r="F300" i="1"/>
  <c r="F294" i="1" s="1"/>
  <c r="F282" i="1"/>
  <c r="F95" i="1"/>
  <c r="F94" i="1" s="1"/>
  <c r="C40" i="2" s="1"/>
  <c r="F69" i="1"/>
  <c r="G15" i="1"/>
  <c r="F49" i="1"/>
  <c r="F48" i="1" s="1"/>
  <c r="F17" i="1"/>
  <c r="F16" i="1" s="1"/>
  <c r="F519" i="1"/>
  <c r="F518" i="1" s="1"/>
  <c r="C95" i="2" s="1"/>
  <c r="G528" i="1"/>
  <c r="G527" i="1" s="1"/>
  <c r="F528" i="1"/>
  <c r="F527" i="1" s="1"/>
  <c r="C41" i="2"/>
  <c r="G471" i="1"/>
  <c r="D81" i="2"/>
  <c r="F42" i="1"/>
  <c r="C27" i="2"/>
  <c r="G190" i="1"/>
  <c r="E118" i="7" s="1"/>
  <c r="F115" i="1"/>
  <c r="F544" i="1"/>
  <c r="C43" i="2" l="1"/>
  <c r="C42" i="2" s="1"/>
  <c r="G189" i="1"/>
  <c r="G188" i="1" s="1"/>
  <c r="G179" i="1" s="1"/>
  <c r="G67" i="1" s="1"/>
  <c r="E117" i="7"/>
  <c r="F281" i="1"/>
  <c r="D82" i="7"/>
  <c r="D81" i="7" s="1"/>
  <c r="D80" i="7" s="1"/>
  <c r="C17" i="2"/>
  <c r="D28" i="2"/>
  <c r="D16" i="2" s="1"/>
  <c r="D153" i="2"/>
  <c r="C152" i="2"/>
  <c r="C151" i="2" s="1"/>
  <c r="C150" i="2"/>
  <c r="C149" i="2" s="1"/>
  <c r="C154" i="2"/>
  <c r="C153" i="2" s="1"/>
  <c r="C96" i="2"/>
  <c r="C94" i="2" s="1"/>
  <c r="F397" i="1"/>
  <c r="C38" i="2" s="1"/>
  <c r="F15" i="1"/>
  <c r="F68" i="1"/>
  <c r="F67" i="1" s="1"/>
  <c r="D145" i="7" l="1"/>
  <c r="D225" i="7" s="1"/>
  <c r="E114" i="7"/>
  <c r="F280" i="1"/>
  <c r="F560" i="1" s="1"/>
  <c r="F573" i="1" s="1"/>
  <c r="D93" i="2"/>
  <c r="C37" i="2"/>
  <c r="C28" i="2"/>
  <c r="D80" i="2"/>
  <c r="C18" i="2"/>
  <c r="C135" i="2"/>
  <c r="C134" i="2" s="1"/>
  <c r="C89" i="2"/>
  <c r="C80" i="2" s="1"/>
  <c r="G397" i="1"/>
  <c r="D92" i="2"/>
  <c r="E145" i="7" l="1"/>
  <c r="E225" i="7" s="1"/>
  <c r="F571" i="1"/>
  <c r="F574" i="1"/>
  <c r="G280" i="1"/>
  <c r="G560" i="1" s="1"/>
  <c r="F576" i="1" s="1"/>
  <c r="F577" i="1" s="1"/>
  <c r="F578" i="1" s="1"/>
  <c r="C16" i="2"/>
  <c r="D38" i="2"/>
  <c r="D37" i="2" s="1"/>
  <c r="D157" i="2" s="1"/>
  <c r="F135" i="1" l="1"/>
  <c r="C92" i="2" l="1"/>
  <c r="C157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<sst xmlns="http://schemas.openxmlformats.org/spreadsheetml/2006/main" count="1396" uniqueCount="337">
  <si>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</si>
  <si>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</si>
  <si>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</si>
  <si>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</si>
  <si>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</si>
  <si>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</si>
  <si>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</si>
  <si>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</si>
  <si>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</si>
  <si>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</si>
  <si>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</si>
  <si>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</si>
  <si>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</si>
  <si>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</si>
  <si>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</si>
  <si>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</si>
  <si>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</si>
  <si>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</si>
  <si>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</si>
  <si>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</si>
  <si>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</si>
  <si>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</si>
  <si>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</si>
  <si>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</si>
  <si>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</si>
  <si>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</si>
  <si>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</si>
  <si>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</si>
  <si>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</si>
  <si>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</si>
  <si>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</si>
  <si>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</si>
  <si>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</si>
  <si>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</si>
  <si>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</si>
  <si>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</si>
  <si>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</si>
  <si>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</si>
  <si>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</si>
  <si>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</si>
  <si>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</si>
  <si>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</si>
  <si>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</si>
  <si>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</si>
  <si>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</si>
  <si>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</si>
  <si>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</si>
  <si>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</si>
  <si>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</si>
  <si>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</si>
  <si>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</si>
  <si>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</si>
  <si>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</si>
  <si>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</si>
  <si>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</si>
  <si>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</si>
  <si>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</si>
  <si>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</si>
  <si>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</si>
  <si>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</si>
  <si>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</si>
  <si>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</si>
  <si>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</si>
  <si>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</si>
  <si>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</si>
  <si>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</si>
  <si>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</si>
  <si>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</si>
  <si>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</si>
  <si>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</si>
  <si>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</si>
  <si>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</si>
  <si>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</si>
  <si>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</si>
  <si>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</si>
  <si>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</si>
  <si>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</si>
  <si>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</si>
  <si>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</si>
  <si>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</si>
  <si>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</si>
  <si>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</si>
  <si>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</si>
  <si>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</si>
  <si>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</si>
  <si>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</si>
  <si>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</si>
  <si>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</si>
  <si>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</si>
  <si>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</si>
  <si>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</si>
  <si>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</si>
  <si>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</si>
  <si>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</si>
  <si>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</si>
  <si>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</si>
  <si>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</si>
  <si>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</si>
  <si>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</si>
  <si>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</si>
  <si>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</si>
  <si>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</si>
  <si>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</si>
  <si>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</si>
  <si>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</si>
  <si>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</si>
  <si>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</si>
  <si>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</si>
  <si>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</si>
  <si>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</si>
  <si>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</si>
  <si>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</si>
  <si>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</si>
  <si>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</si>
  <si>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</si>
  <si>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</si>
  <si>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</si>
  <si>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</si>
  <si>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</si>
  <si>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</si>
  <si>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</si>
  <si>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</si>
  <si>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</si>
  <si>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</si>
  <si>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</si>
  <si>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</si>
  <si>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</si>
  <si>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</si>
  <si>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</si>
  <si>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</si>
  <si>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</si>
  <si>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</si>
  <si>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</si>
  <si>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</si>
  <si>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</si>
  <si>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</si>
  <si>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</si>
  <si>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</si>
  <si>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</si>
  <si>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</si>
  <si>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</si>
  <si>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</si>
  <si>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</si>
  <si>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</si>
  <si>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</si>
  <si>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</si>
  <si>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</si>
  <si>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</si>
  <si>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</si>
  <si>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</si>
  <si>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</si>
  <si>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</si>
  <si>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</si>
  <si>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</si>
  <si>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</si>
  <si>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</si>
  <si>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</si>
  <si>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</si>
  <si>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</si>
  <si>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</si>
  <si>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</si>
  <si>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</si>
  <si>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</si>
  <si>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</si>
  <si>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</si>
  <si>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</si>
  <si>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</si>
  <si>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</si>
  <si>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</si>
  <si>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</si>
  <si>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</si>
  <si>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</si>
  <si>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</si>
  <si>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</si>
  <si>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</si>
  <si>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</si>
  <si>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</si>
  <si>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</si>
  <si>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</si>
  <si>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</si>
  <si>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</si>
  <si>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</si>
  <si>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</si>
  <si>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</si>
  <si>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</si>
  <si>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</si>
  <si>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</si>
  <si>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</si>
  <si>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</si>
  <si>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</si>
  <si>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</si>
  <si>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</si>
  <si>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</si>
  <si>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</si>
  <si>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</si>
  <si>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</si>
  <si>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</si>
  <si>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</si>
  <si>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</si>
  <si>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</si>
  <si>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</si>
  <si>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</si>
  <si>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</si>
  <si>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</si>
  <si>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</si>
  <si>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</si>
  <si>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</si>
  <si>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</si>
  <si>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</si>
  <si>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</si>
  <si>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</si>
  <si>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</si>
  <si>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40000Z5550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</si>
  <si>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</si>
  <si>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</si>
  <si>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</si>
  <si>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</si>
  <si>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</si>
  <si>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</si>
  <si>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</si>
  <si>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</si>
  <si>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</si>
  <si>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</si>
  <si>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</si>
  <si>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</si>
  <si>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</si>
  <si>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</si>
  <si>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</si>
  <si>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</si>
  <si>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</si>
  <si>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Реализация программ формирования современной городской среды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</si>
  <si>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</si>
  <si>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</si>
  <si>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</si>
  <si>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</si>
  <si>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</si>
  <si>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400F255550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</si>
  <si>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</si>
  <si>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</si>
  <si>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</si>
  <si>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</si>
  <si>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</si>
  <si>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</si>
  <si>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</si>
  <si>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</si>
  <si>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</si>
  <si>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</si>
  <si>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</si>
  <si>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</si>
  <si>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</si>
  <si>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</si>
  <si>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</si>
  <si>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</si>
  <si>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</si>
  <si>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</si>
  <si>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</si>
  <si>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</si>
  <si>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</si>
  <si>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</si>
  <si>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</si>
  <si>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</si>
  <si>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</si>
  <si>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</si>
  <si>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</si>
  <si>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</si>
  <si>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</si>
  <si>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</si>
  <si>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</si>
  <si>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</si>
  <si>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</si>
  <si>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</si>
  <si>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</si>
  <si>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</si>
  <si>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</si>
  <si>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Условно утвержденные расходы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</si>
  <si>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</si>
  <si>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</si>
  <si>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</si>
  <si>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</si>
  <si>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</si>
  <si>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</si>
  <si>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</si>
  <si>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</si>
  <si>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</si>
  <si>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</si>
  <si>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</si>
  <si>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</si>
  <si>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</si>
  <si>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</si>
  <si>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>2024 год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</si>
  <si>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</si>
  <si>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</si>
  <si>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на  2023 год и плановый период 2024 и 2025 годов"</t>
  </si>
  <si>
    <t xml:space="preserve">Ведомственная структура расходов бюджета муниципального района Клявлинский Самарской области  на плановый период 2024-2025 годов  
  </t>
  </si>
  <si>
    <t>2025 год</t>
  </si>
  <si>
    <t>в том числе за счет безвозмезд-ных поступлений имеющие целевое назначение из вышестоящих бюджетов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</si>
  <si>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2024-2025  годов </t>
  </si>
  <si>
    <t>на 2023 год и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</si>
  <si>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2024-2025  годов. 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</si>
  <si>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</si>
  <si>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</si>
  <si>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</si>
  <si>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</si>
  <si>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</si>
  <si>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"Развитие культуры, молодежной политики и спорта муниципального района Клявлинский до 2026  года"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</si>
  <si>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</si>
  <si>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</si>
  <si>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</si>
  <si>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</si>
  <si>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</si>
  <si>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</si>
  <si>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</si>
  <si>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"Управление делами в муниципальном районе Клявлинский на 2017-2026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</si>
  <si>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</si>
  <si>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</si>
  <si>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</si>
  <si>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</si>
  <si>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</si>
  <si>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годы»"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</si>
  <si>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</si>
  <si>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</si>
  <si>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</si>
  <si>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</si>
  <si>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</si>
  <si>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</si>
  <si>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</si>
  <si>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</si>
  <si>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«Развитие физической культуры и спорта муниципального района Клявлинский на период до 2026 года»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</si>
  <si>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</si>
  <si>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"</t>
  </si>
  <si>
    <t>"Приложение 16</t>
  </si>
  <si>
    <t>"Приложение 5</t>
  </si>
  <si>
    <t>"Приложение 7</t>
  </si>
  <si>
    <t>6) Приложение 5  к Решению изложить в следующей редакции:</t>
  </si>
  <si>
    <t>12) Приложение 7  к Решению изложить в следующей редакции:</t>
  </si>
  <si>
    <t>8) Приложение 16  к Решению изложить в следующей редакции: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</si>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</sst>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6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2" fillId="2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166" fontId="2" fillId="0" borderId="0" xfId="0" applyNumberFormat="1" applyFont="1" applyFill="1"/>
    <xf numFmtId="0" fontId="0" fillId="0" borderId="0" xfId="0" applyFont="1" applyFill="1"/>
    <xf numFmtId="0" fontId="0" fillId="3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49" fontId="3" fillId="2" borderId="1" xfId="0" applyNumberFormat="1" applyFont="1" applyFill="1" applyBorder="1" applyAlignment="1">
      <alignment vertical="distributed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" fillId="0" borderId="0" xfId="0" applyFont="1" applyFill="1"/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166" fontId="12" fillId="0" borderId="0" xfId="0" applyNumberFormat="1" applyFont="1" applyFill="1"/>
    <xf numFmtId="0" fontId="12" fillId="0" borderId="0" xfId="0" applyFont="1" applyFill="1"/>
    <xf numFmtId="0" fontId="5" fillId="0" borderId="1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0" xfId="4" applyNumberFormat="1" applyFont="1" applyFill="1" applyAlignment="1">
      <alignment vertical="distributed" wrapText="1"/>
    </xf>
    <xf numFmtId="166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 applyProtection="1">
      <alignment horizontal="righ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0" applyFont="1" applyFill="1" applyAlignment="1">
      <alignment horizontal="left"/>
    </xf>
    <xf numFmtId="0" fontId="13" fillId="2" borderId="0" xfId="4" applyFont="1" applyFill="1" applyAlignment="1">
      <alignment horizontal="left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85"/>
  <sheetViews>
    <sheetView showZeros="0" view="pageBreakPreview" topLeftCell="A42" zoomScaleNormal="100" zoomScaleSheetLayoutView="100" workbookViewId="0">
      <selection activeCell="N346" sqref="N346"/>
    </sheetView>
  </sheetViews>
  <sheetFormatPr defaultRowHeight="12.75" x14ac:dyDescent="0.2"/>
  <cols>
    <col min="1" max="1" width="5.7109375" style="76" customWidth="1"/>
    <col min="2" max="2" width="62" style="76" customWidth="1"/>
    <col min="3" max="3" width="6.28515625" style="111" customWidth="1"/>
    <col min="4" max="4" width="12.7109375" style="111" customWidth="1"/>
    <col min="5" max="5" width="5.28515625" style="111" customWidth="1"/>
    <col min="6" max="6" width="13.5703125" style="125" customWidth="1"/>
    <col min="7" max="8" width="12.85546875" style="125" customWidth="1"/>
    <col min="9" max="9" width="13" style="125" customWidth="1"/>
    <col min="10" max="10" width="1.42578125" customWidth="1"/>
  </cols>
  <sheetData>
    <row r="1" spans="1:9" x14ac:dyDescent="0.2">
      <c r="A1" s="157" t="s">
        <v>333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145" t="s">
        <v>331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5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">
      <c r="A4" s="145" t="s">
        <v>162</v>
      </c>
      <c r="B4" s="145"/>
      <c r="C4" s="145"/>
      <c r="D4" s="145"/>
      <c r="E4" s="145"/>
      <c r="F4" s="145"/>
      <c r="G4" s="145"/>
      <c r="H4" s="145"/>
      <c r="I4" s="145"/>
    </row>
    <row r="5" spans="1:9" x14ac:dyDescent="0.2">
      <c r="A5" s="145" t="s">
        <v>163</v>
      </c>
      <c r="B5" s="145"/>
      <c r="C5" s="145"/>
      <c r="D5" s="145"/>
      <c r="E5" s="145"/>
      <c r="F5" s="145"/>
      <c r="G5" s="145"/>
      <c r="H5" s="145"/>
      <c r="I5" s="145"/>
    </row>
    <row r="6" spans="1:9" x14ac:dyDescent="0.2">
      <c r="A6" s="145" t="s">
        <v>292</v>
      </c>
      <c r="B6" s="145"/>
      <c r="C6" s="145"/>
      <c r="D6" s="145"/>
      <c r="E6" s="145"/>
      <c r="F6" s="145"/>
      <c r="G6" s="145"/>
      <c r="H6" s="145"/>
      <c r="I6" s="145"/>
    </row>
    <row r="7" spans="1:9" x14ac:dyDescent="0.2">
      <c r="A7" s="120"/>
      <c r="B7" s="120"/>
      <c r="C7" s="120"/>
      <c r="D7" s="120"/>
      <c r="E7" s="120"/>
      <c r="F7" s="124"/>
      <c r="G7" s="124"/>
    </row>
    <row r="8" spans="1:9" ht="34.5" hidden="1" customHeight="1" x14ac:dyDescent="0.2">
      <c r="A8" s="77">
        <v>0</v>
      </c>
      <c r="B8" s="85" t="s">
        <v>1</v>
      </c>
      <c r="C8" s="86">
        <v>0</v>
      </c>
      <c r="D8" s="87">
        <v>0</v>
      </c>
      <c r="E8" s="87">
        <v>0</v>
      </c>
      <c r="F8" s="126">
        <v>0</v>
      </c>
      <c r="G8" s="126">
        <v>0</v>
      </c>
    </row>
    <row r="9" spans="1:9" ht="30.75" customHeight="1" x14ac:dyDescent="0.2">
      <c r="A9" s="144" t="s">
        <v>293</v>
      </c>
      <c r="B9" s="144"/>
      <c r="C9" s="144"/>
      <c r="D9" s="144"/>
      <c r="E9" s="144"/>
      <c r="F9" s="144"/>
      <c r="G9" s="144"/>
      <c r="H9" s="144"/>
      <c r="I9" s="144"/>
    </row>
    <row r="10" spans="1:9" x14ac:dyDescent="0.2">
      <c r="A10" s="78"/>
      <c r="B10" s="71"/>
      <c r="C10" s="88"/>
      <c r="D10" s="88"/>
      <c r="E10" s="88"/>
      <c r="F10" s="127"/>
      <c r="I10" s="124" t="s">
        <v>169</v>
      </c>
    </row>
    <row r="11" spans="1:9" ht="12.75" customHeight="1" x14ac:dyDescent="0.2">
      <c r="A11" s="149" t="s">
        <v>2</v>
      </c>
      <c r="B11" s="150" t="s">
        <v>161</v>
      </c>
      <c r="C11" s="153" t="s">
        <v>3</v>
      </c>
      <c r="D11" s="153" t="s">
        <v>4</v>
      </c>
      <c r="E11" s="153" t="s">
        <v>5</v>
      </c>
      <c r="F11" s="138" t="s">
        <v>273</v>
      </c>
      <c r="G11" s="139"/>
      <c r="H11" s="139"/>
      <c r="I11" s="140"/>
    </row>
    <row r="12" spans="1:9" x14ac:dyDescent="0.2">
      <c r="A12" s="149"/>
      <c r="B12" s="151"/>
      <c r="C12" s="153"/>
      <c r="D12" s="153"/>
      <c r="E12" s="146"/>
      <c r="F12" s="141"/>
      <c r="G12" s="142"/>
      <c r="H12" s="142"/>
      <c r="I12" s="143"/>
    </row>
    <row r="13" spans="1:9" x14ac:dyDescent="0.2">
      <c r="A13" s="149"/>
      <c r="B13" s="151"/>
      <c r="C13" s="153"/>
      <c r="D13" s="153"/>
      <c r="E13" s="146"/>
      <c r="F13" s="136" t="s">
        <v>289</v>
      </c>
      <c r="G13" s="137"/>
      <c r="H13" s="136" t="s">
        <v>294</v>
      </c>
      <c r="I13" s="137"/>
    </row>
    <row r="14" spans="1:9" ht="136.5" customHeight="1" x14ac:dyDescent="0.2">
      <c r="A14" s="149"/>
      <c r="B14" s="152"/>
      <c r="C14" s="153"/>
      <c r="D14" s="153"/>
      <c r="E14" s="153"/>
      <c r="F14" s="128" t="s">
        <v>6</v>
      </c>
      <c r="G14" s="128" t="s">
        <v>295</v>
      </c>
      <c r="H14" s="128" t="s">
        <v>6</v>
      </c>
      <c r="I14" s="128" t="s">
        <v>295</v>
      </c>
    </row>
    <row r="15" spans="1:9" ht="25.5" x14ac:dyDescent="0.2">
      <c r="A15" s="121">
        <v>922</v>
      </c>
      <c r="B15" s="50" t="s">
        <v>279</v>
      </c>
      <c r="C15" s="90">
        <v>0</v>
      </c>
      <c r="D15" s="91">
        <v>0</v>
      </c>
      <c r="E15" s="122">
        <v>0</v>
      </c>
      <c r="F15" s="129">
        <f>F16+F30+F42+F48+F55+F61</f>
        <v>42064.322999999997</v>
      </c>
      <c r="G15" s="129">
        <f>G16+G30+G42+G48+G55+G61</f>
        <v>363</v>
      </c>
      <c r="H15" s="129">
        <f>H16+H30+H42+H48+H55+H61</f>
        <v>42169.378999999994</v>
      </c>
      <c r="I15" s="129">
        <f>I16+I30+I42+I48+I55+I61</f>
        <v>363</v>
      </c>
    </row>
    <row r="16" spans="1:9" ht="38.25" x14ac:dyDescent="0.2">
      <c r="A16" s="77">
        <v>0</v>
      </c>
      <c r="B16" s="50" t="s">
        <v>70</v>
      </c>
      <c r="C16" s="90">
        <v>104</v>
      </c>
      <c r="D16" s="91">
        <v>0</v>
      </c>
      <c r="E16" s="122">
        <v>0</v>
      </c>
      <c r="F16" s="129">
        <f>F17</f>
        <v>777.98699999999997</v>
      </c>
      <c r="G16" s="129">
        <v>0</v>
      </c>
      <c r="H16" s="129">
        <f>H17</f>
        <v>777.98699999999997</v>
      </c>
      <c r="I16" s="129">
        <v>0</v>
      </c>
    </row>
    <row r="17" spans="1:9" ht="25.5" x14ac:dyDescent="0.2">
      <c r="A17" s="77">
        <v>0</v>
      </c>
      <c r="B17" s="49" t="s">
        <v>299</v>
      </c>
      <c r="C17" s="92">
        <v>104</v>
      </c>
      <c r="D17" s="93" t="s">
        <v>12</v>
      </c>
      <c r="E17" s="94">
        <v>0</v>
      </c>
      <c r="F17" s="130">
        <f>F22+F24</f>
        <v>777.98699999999997</v>
      </c>
      <c r="G17" s="130">
        <v>0</v>
      </c>
      <c r="H17" s="130">
        <f>H22+H24</f>
        <v>777.98699999999997</v>
      </c>
      <c r="I17" s="130">
        <v>0</v>
      </c>
    </row>
    <row r="18" spans="1:9" ht="25.5" hidden="1" x14ac:dyDescent="0.2">
      <c r="A18" s="77">
        <v>0</v>
      </c>
      <c r="B18" s="49" t="s">
        <v>71</v>
      </c>
      <c r="C18" s="92">
        <v>104</v>
      </c>
      <c r="D18" s="93" t="s">
        <v>12</v>
      </c>
      <c r="E18" s="94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ht="25.5" hidden="1" x14ac:dyDescent="0.2">
      <c r="A19" s="77">
        <v>0</v>
      </c>
      <c r="B19" s="49" t="s">
        <v>72</v>
      </c>
      <c r="C19" s="92">
        <v>104</v>
      </c>
      <c r="D19" s="93" t="s">
        <v>13</v>
      </c>
      <c r="E19" s="94">
        <v>0</v>
      </c>
      <c r="F19" s="130">
        <v>0</v>
      </c>
      <c r="G19" s="130">
        <v>0</v>
      </c>
      <c r="H19" s="130">
        <v>0</v>
      </c>
      <c r="I19" s="130">
        <v>0</v>
      </c>
    </row>
    <row r="20" spans="1:9" ht="25.5" hidden="1" x14ac:dyDescent="0.2">
      <c r="A20" s="77">
        <v>0</v>
      </c>
      <c r="B20" s="49" t="s">
        <v>72</v>
      </c>
      <c r="C20" s="92">
        <v>104</v>
      </c>
      <c r="D20" s="93" t="s">
        <v>13</v>
      </c>
      <c r="E20" s="94">
        <v>0</v>
      </c>
      <c r="F20" s="130">
        <v>0</v>
      </c>
      <c r="G20" s="130">
        <v>0</v>
      </c>
      <c r="H20" s="130">
        <v>0</v>
      </c>
      <c r="I20" s="130">
        <v>0</v>
      </c>
    </row>
    <row r="21" spans="1:9" ht="25.5" hidden="1" x14ac:dyDescent="0.2">
      <c r="A21" s="77">
        <v>0</v>
      </c>
      <c r="B21" s="49" t="s">
        <v>72</v>
      </c>
      <c r="C21" s="92">
        <v>104</v>
      </c>
      <c r="D21" s="93" t="s">
        <v>13</v>
      </c>
      <c r="E21" s="94">
        <v>0</v>
      </c>
      <c r="F21" s="130">
        <v>0</v>
      </c>
      <c r="G21" s="130">
        <v>0</v>
      </c>
      <c r="H21" s="130">
        <v>0</v>
      </c>
      <c r="I21" s="130">
        <v>0</v>
      </c>
    </row>
    <row r="22" spans="1:9" ht="51" x14ac:dyDescent="0.2">
      <c r="A22" s="77">
        <v>0</v>
      </c>
      <c r="B22" s="49" t="s">
        <v>73</v>
      </c>
      <c r="C22" s="92">
        <v>104</v>
      </c>
      <c r="D22" s="93" t="s">
        <v>12</v>
      </c>
      <c r="E22" s="94">
        <v>100</v>
      </c>
      <c r="F22" s="130">
        <f>F23</f>
        <v>735.98699999999997</v>
      </c>
      <c r="G22" s="130">
        <v>0</v>
      </c>
      <c r="H22" s="130">
        <f>H23</f>
        <v>735.98699999999997</v>
      </c>
      <c r="I22" s="130">
        <v>0</v>
      </c>
    </row>
    <row r="23" spans="1:9" ht="19.5" customHeight="1" x14ac:dyDescent="0.2">
      <c r="A23" s="77">
        <v>0</v>
      </c>
      <c r="B23" s="49" t="s">
        <v>135</v>
      </c>
      <c r="C23" s="92">
        <v>104</v>
      </c>
      <c r="D23" s="93" t="s">
        <v>12</v>
      </c>
      <c r="E23" s="94">
        <v>110</v>
      </c>
      <c r="F23" s="130">
        <v>735.98699999999997</v>
      </c>
      <c r="G23" s="130"/>
      <c r="H23" s="130">
        <v>735.98699999999997</v>
      </c>
      <c r="I23" s="130">
        <v>0</v>
      </c>
    </row>
    <row r="24" spans="1:9" ht="25.5" customHeight="1" x14ac:dyDescent="0.2">
      <c r="A24" s="77">
        <v>0</v>
      </c>
      <c r="B24" s="49" t="s">
        <v>75</v>
      </c>
      <c r="C24" s="92">
        <v>104</v>
      </c>
      <c r="D24" s="93" t="s">
        <v>12</v>
      </c>
      <c r="E24" s="94">
        <v>200</v>
      </c>
      <c r="F24" s="130">
        <f>F25</f>
        <v>42</v>
      </c>
      <c r="G24" s="130">
        <v>0</v>
      </c>
      <c r="H24" s="130">
        <f>H25</f>
        <v>42</v>
      </c>
      <c r="I24" s="130">
        <v>0</v>
      </c>
    </row>
    <row r="25" spans="1:9" ht="25.5" x14ac:dyDescent="0.2">
      <c r="A25" s="77">
        <v>0</v>
      </c>
      <c r="B25" s="49" t="s">
        <v>76</v>
      </c>
      <c r="C25" s="92">
        <v>104</v>
      </c>
      <c r="D25" s="93" t="s">
        <v>12</v>
      </c>
      <c r="E25" s="94">
        <v>240</v>
      </c>
      <c r="F25" s="130">
        <v>42</v>
      </c>
      <c r="G25" s="130"/>
      <c r="H25" s="130">
        <v>42</v>
      </c>
      <c r="I25" s="130">
        <v>0</v>
      </c>
    </row>
    <row r="26" spans="1:9" hidden="1" x14ac:dyDescent="0.2">
      <c r="A26" s="77">
        <v>0</v>
      </c>
      <c r="B26" s="49" t="s">
        <v>77</v>
      </c>
      <c r="C26" s="92">
        <v>104</v>
      </c>
      <c r="D26" s="93" t="s">
        <v>13</v>
      </c>
      <c r="E26" s="94">
        <v>800</v>
      </c>
      <c r="F26" s="130">
        <v>0</v>
      </c>
      <c r="G26" s="130">
        <v>0</v>
      </c>
      <c r="H26" s="130">
        <v>0</v>
      </c>
      <c r="I26" s="130">
        <v>0</v>
      </c>
    </row>
    <row r="27" spans="1:9" hidden="1" x14ac:dyDescent="0.2">
      <c r="A27" s="77">
        <v>0</v>
      </c>
      <c r="B27" s="49" t="s">
        <v>78</v>
      </c>
      <c r="C27" s="92">
        <v>104</v>
      </c>
      <c r="D27" s="93" t="s">
        <v>13</v>
      </c>
      <c r="E27" s="94">
        <v>850</v>
      </c>
      <c r="F27" s="130">
        <v>0</v>
      </c>
      <c r="G27" s="130">
        <v>0</v>
      </c>
      <c r="H27" s="130">
        <v>0</v>
      </c>
      <c r="I27" s="130">
        <v>0</v>
      </c>
    </row>
    <row r="28" spans="1:9" hidden="1" x14ac:dyDescent="0.2">
      <c r="A28" s="77"/>
      <c r="B28" s="49" t="s">
        <v>77</v>
      </c>
      <c r="C28" s="92">
        <v>104</v>
      </c>
      <c r="D28" s="93" t="s">
        <v>13</v>
      </c>
      <c r="E28" s="94">
        <v>800</v>
      </c>
      <c r="F28" s="130">
        <f>F29</f>
        <v>0</v>
      </c>
      <c r="G28" s="130"/>
      <c r="H28" s="130">
        <f>H29</f>
        <v>0</v>
      </c>
      <c r="I28" s="130"/>
    </row>
    <row r="29" spans="1:9" hidden="1" x14ac:dyDescent="0.2">
      <c r="A29" s="77"/>
      <c r="B29" s="49" t="s">
        <v>78</v>
      </c>
      <c r="C29" s="92">
        <v>104</v>
      </c>
      <c r="D29" s="93" t="s">
        <v>13</v>
      </c>
      <c r="E29" s="94">
        <v>850</v>
      </c>
      <c r="F29" s="130">
        <v>0</v>
      </c>
      <c r="G29" s="130"/>
      <c r="H29" s="130">
        <v>0</v>
      </c>
      <c r="I29" s="130"/>
    </row>
    <row r="30" spans="1:9" ht="25.5" x14ac:dyDescent="0.2">
      <c r="A30" s="77">
        <v>0</v>
      </c>
      <c r="B30" s="50" t="s">
        <v>79</v>
      </c>
      <c r="C30" s="90">
        <v>106</v>
      </c>
      <c r="D30" s="91">
        <v>0</v>
      </c>
      <c r="E30" s="122">
        <v>0</v>
      </c>
      <c r="F30" s="129">
        <f>F31</f>
        <v>11954.485999999999</v>
      </c>
      <c r="G30" s="129">
        <v>0</v>
      </c>
      <c r="H30" s="129">
        <f>H31</f>
        <v>11954.485999999999</v>
      </c>
      <c r="I30" s="129">
        <v>0</v>
      </c>
    </row>
    <row r="31" spans="1:9" ht="25.5" x14ac:dyDescent="0.2">
      <c r="A31" s="77">
        <v>0</v>
      </c>
      <c r="B31" s="49" t="s">
        <v>299</v>
      </c>
      <c r="C31" s="92">
        <v>106</v>
      </c>
      <c r="D31" s="93" t="s">
        <v>12</v>
      </c>
      <c r="E31" s="94">
        <v>0</v>
      </c>
      <c r="F31" s="130">
        <f>F36+F38+F40</f>
        <v>11954.485999999999</v>
      </c>
      <c r="G31" s="130">
        <v>0</v>
      </c>
      <c r="H31" s="130">
        <f>H36+H38+H40</f>
        <v>11954.485999999999</v>
      </c>
      <c r="I31" s="130">
        <v>0</v>
      </c>
    </row>
    <row r="32" spans="1:9" ht="25.5" hidden="1" x14ac:dyDescent="0.2">
      <c r="A32" s="77">
        <v>0</v>
      </c>
      <c r="B32" s="49" t="s">
        <v>71</v>
      </c>
      <c r="C32" s="92">
        <v>106</v>
      </c>
      <c r="D32" s="93" t="s">
        <v>12</v>
      </c>
      <c r="E32" s="94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ht="25.5" hidden="1" x14ac:dyDescent="0.2">
      <c r="A33" s="77">
        <v>0</v>
      </c>
      <c r="B33" s="49" t="s">
        <v>72</v>
      </c>
      <c r="C33" s="92">
        <v>106</v>
      </c>
      <c r="D33" s="93" t="s">
        <v>13</v>
      </c>
      <c r="E33" s="94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25.5" hidden="1" x14ac:dyDescent="0.2">
      <c r="A34" s="77">
        <v>0</v>
      </c>
      <c r="B34" s="49" t="s">
        <v>72</v>
      </c>
      <c r="C34" s="92">
        <v>106</v>
      </c>
      <c r="D34" s="93" t="s">
        <v>13</v>
      </c>
      <c r="E34" s="94">
        <v>0</v>
      </c>
      <c r="F34" s="130">
        <v>0</v>
      </c>
      <c r="G34" s="130">
        <v>0</v>
      </c>
      <c r="H34" s="130">
        <v>0</v>
      </c>
      <c r="I34" s="130">
        <v>0</v>
      </c>
    </row>
    <row r="35" spans="1:9" ht="25.5" hidden="1" x14ac:dyDescent="0.2">
      <c r="A35" s="77">
        <v>0</v>
      </c>
      <c r="B35" s="49" t="s">
        <v>72</v>
      </c>
      <c r="C35" s="92">
        <v>106</v>
      </c>
      <c r="D35" s="93" t="s">
        <v>13</v>
      </c>
      <c r="E35" s="94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51" x14ac:dyDescent="0.2">
      <c r="A36" s="77">
        <v>0</v>
      </c>
      <c r="B36" s="49" t="s">
        <v>73</v>
      </c>
      <c r="C36" s="92">
        <v>106</v>
      </c>
      <c r="D36" s="93" t="s">
        <v>12</v>
      </c>
      <c r="E36" s="94">
        <v>100</v>
      </c>
      <c r="F36" s="130">
        <f>F37</f>
        <v>11493.968999999999</v>
      </c>
      <c r="G36" s="130">
        <v>0</v>
      </c>
      <c r="H36" s="130">
        <f>H37</f>
        <v>11493.968999999999</v>
      </c>
      <c r="I36" s="130">
        <v>0</v>
      </c>
    </row>
    <row r="37" spans="1:9" ht="18" customHeight="1" x14ac:dyDescent="0.2">
      <c r="A37" s="77">
        <v>0</v>
      </c>
      <c r="B37" s="49" t="s">
        <v>135</v>
      </c>
      <c r="C37" s="92">
        <v>106</v>
      </c>
      <c r="D37" s="93" t="s">
        <v>12</v>
      </c>
      <c r="E37" s="94">
        <v>110</v>
      </c>
      <c r="F37" s="130">
        <v>11493.968999999999</v>
      </c>
      <c r="G37" s="130"/>
      <c r="H37" s="130">
        <v>11493.968999999999</v>
      </c>
      <c r="I37" s="130">
        <v>0</v>
      </c>
    </row>
    <row r="38" spans="1:9" ht="26.25" customHeight="1" x14ac:dyDescent="0.2">
      <c r="A38" s="77">
        <v>0</v>
      </c>
      <c r="B38" s="49" t="s">
        <v>75</v>
      </c>
      <c r="C38" s="92">
        <v>106</v>
      </c>
      <c r="D38" s="93" t="s">
        <v>12</v>
      </c>
      <c r="E38" s="94">
        <v>200</v>
      </c>
      <c r="F38" s="130">
        <f>F39</f>
        <v>460.517</v>
      </c>
      <c r="G38" s="130">
        <v>0</v>
      </c>
      <c r="H38" s="130">
        <f>H39</f>
        <v>460.517</v>
      </c>
      <c r="I38" s="130">
        <v>0</v>
      </c>
    </row>
    <row r="39" spans="1:9" ht="23.25" customHeight="1" x14ac:dyDescent="0.2">
      <c r="A39" s="77">
        <v>0</v>
      </c>
      <c r="B39" s="49" t="s">
        <v>76</v>
      </c>
      <c r="C39" s="92">
        <v>106</v>
      </c>
      <c r="D39" s="93" t="s">
        <v>12</v>
      </c>
      <c r="E39" s="94">
        <v>240</v>
      </c>
      <c r="F39" s="130">
        <v>460.517</v>
      </c>
      <c r="G39" s="130"/>
      <c r="H39" s="130">
        <v>460.517</v>
      </c>
      <c r="I39" s="130">
        <v>0</v>
      </c>
    </row>
    <row r="40" spans="1:9" hidden="1" x14ac:dyDescent="0.2">
      <c r="A40" s="77">
        <v>0</v>
      </c>
      <c r="B40" s="49" t="s">
        <v>77</v>
      </c>
      <c r="C40" s="92">
        <v>106</v>
      </c>
      <c r="D40" s="93" t="s">
        <v>12</v>
      </c>
      <c r="E40" s="94">
        <v>800</v>
      </c>
      <c r="F40" s="130">
        <f>F41</f>
        <v>0</v>
      </c>
      <c r="G40" s="130">
        <v>0</v>
      </c>
      <c r="H40" s="130">
        <f>H41</f>
        <v>0</v>
      </c>
      <c r="I40" s="130">
        <v>0</v>
      </c>
    </row>
    <row r="41" spans="1:9" hidden="1" x14ac:dyDescent="0.2">
      <c r="A41" s="77">
        <v>0</v>
      </c>
      <c r="B41" s="49" t="s">
        <v>78</v>
      </c>
      <c r="C41" s="92">
        <v>106</v>
      </c>
      <c r="D41" s="93" t="s">
        <v>12</v>
      </c>
      <c r="E41" s="94">
        <v>850</v>
      </c>
      <c r="F41" s="130"/>
      <c r="G41" s="130"/>
      <c r="H41" s="130"/>
      <c r="I41" s="130">
        <v>0</v>
      </c>
    </row>
    <row r="42" spans="1:9" x14ac:dyDescent="0.2">
      <c r="A42" s="77">
        <v>0</v>
      </c>
      <c r="B42" s="50" t="s">
        <v>81</v>
      </c>
      <c r="C42" s="90">
        <v>702</v>
      </c>
      <c r="D42" s="91">
        <v>0</v>
      </c>
      <c r="E42" s="122">
        <v>0</v>
      </c>
      <c r="F42" s="129">
        <f>F43</f>
        <v>921.48699999999997</v>
      </c>
      <c r="G42" s="129">
        <v>0</v>
      </c>
      <c r="H42" s="129">
        <f>H43</f>
        <v>921.48699999999997</v>
      </c>
      <c r="I42" s="129">
        <v>0</v>
      </c>
    </row>
    <row r="43" spans="1:9" ht="25.5" x14ac:dyDescent="0.2">
      <c r="A43" s="77">
        <v>0</v>
      </c>
      <c r="B43" s="49" t="s">
        <v>299</v>
      </c>
      <c r="C43" s="92">
        <v>702</v>
      </c>
      <c r="D43" s="93" t="s">
        <v>12</v>
      </c>
      <c r="E43" s="94">
        <v>0</v>
      </c>
      <c r="F43" s="130">
        <f>F46</f>
        <v>921.48699999999997</v>
      </c>
      <c r="G43" s="130">
        <v>0</v>
      </c>
      <c r="H43" s="130">
        <f>H46</f>
        <v>921.48699999999997</v>
      </c>
      <c r="I43" s="130">
        <v>0</v>
      </c>
    </row>
    <row r="44" spans="1:9" ht="25.5" hidden="1" x14ac:dyDescent="0.2">
      <c r="A44" s="77">
        <v>0</v>
      </c>
      <c r="B44" s="49" t="s">
        <v>71</v>
      </c>
      <c r="C44" s="92">
        <v>702</v>
      </c>
      <c r="D44" s="93" t="s">
        <v>12</v>
      </c>
      <c r="E44" s="94">
        <v>0</v>
      </c>
      <c r="F44" s="130">
        <v>0</v>
      </c>
      <c r="G44" s="130">
        <v>0</v>
      </c>
      <c r="H44" s="130">
        <v>0</v>
      </c>
      <c r="I44" s="130">
        <v>0</v>
      </c>
    </row>
    <row r="45" spans="1:9" ht="51" hidden="1" x14ac:dyDescent="0.2">
      <c r="A45" s="77">
        <v>0</v>
      </c>
      <c r="B45" s="49" t="s">
        <v>84</v>
      </c>
      <c r="C45" s="92">
        <v>702</v>
      </c>
      <c r="D45" s="93" t="s">
        <v>15</v>
      </c>
      <c r="E45" s="94">
        <v>0</v>
      </c>
      <c r="F45" s="130">
        <v>0</v>
      </c>
      <c r="G45" s="130">
        <v>0</v>
      </c>
      <c r="H45" s="130">
        <v>0</v>
      </c>
      <c r="I45" s="130">
        <v>0</v>
      </c>
    </row>
    <row r="46" spans="1:9" x14ac:dyDescent="0.2">
      <c r="A46" s="77">
        <v>0</v>
      </c>
      <c r="B46" s="49" t="s">
        <v>85</v>
      </c>
      <c r="C46" s="92">
        <v>702</v>
      </c>
      <c r="D46" s="93" t="s">
        <v>12</v>
      </c>
      <c r="E46" s="94">
        <v>500</v>
      </c>
      <c r="F46" s="130">
        <f>F47</f>
        <v>921.48699999999997</v>
      </c>
      <c r="G46" s="130">
        <v>0</v>
      </c>
      <c r="H46" s="130">
        <f>H47</f>
        <v>921.48699999999997</v>
      </c>
      <c r="I46" s="130">
        <v>0</v>
      </c>
    </row>
    <row r="47" spans="1:9" x14ac:dyDescent="0.2">
      <c r="A47" s="77">
        <v>0</v>
      </c>
      <c r="B47" s="49" t="s">
        <v>86</v>
      </c>
      <c r="C47" s="92">
        <v>702</v>
      </c>
      <c r="D47" s="93" t="s">
        <v>12</v>
      </c>
      <c r="E47" s="94">
        <v>540</v>
      </c>
      <c r="F47" s="130">
        <v>921.48699999999997</v>
      </c>
      <c r="G47" s="130"/>
      <c r="H47" s="130">
        <v>921.48699999999997</v>
      </c>
      <c r="I47" s="130">
        <v>0</v>
      </c>
    </row>
    <row r="48" spans="1:9" ht="18" customHeight="1" x14ac:dyDescent="0.2">
      <c r="A48" s="121">
        <v>0</v>
      </c>
      <c r="B48" s="50" t="s">
        <v>278</v>
      </c>
      <c r="C48" s="90">
        <v>1301</v>
      </c>
      <c r="D48" s="91">
        <v>0</v>
      </c>
      <c r="E48" s="122">
        <v>0</v>
      </c>
      <c r="F48" s="129">
        <f>F49</f>
        <v>1220</v>
      </c>
      <c r="G48" s="129">
        <v>0</v>
      </c>
      <c r="H48" s="129">
        <f>H49</f>
        <v>1100</v>
      </c>
      <c r="I48" s="129">
        <v>0</v>
      </c>
    </row>
    <row r="49" spans="1:9" ht="25.5" x14ac:dyDescent="0.2">
      <c r="A49" s="77">
        <v>0</v>
      </c>
      <c r="B49" s="49" t="s">
        <v>299</v>
      </c>
      <c r="C49" s="92">
        <v>1301</v>
      </c>
      <c r="D49" s="93">
        <v>100000000</v>
      </c>
      <c r="E49" s="94">
        <v>0</v>
      </c>
      <c r="F49" s="130">
        <f>F53</f>
        <v>1220</v>
      </c>
      <c r="G49" s="130">
        <v>0</v>
      </c>
      <c r="H49" s="130">
        <f>H53</f>
        <v>1100</v>
      </c>
      <c r="I49" s="130">
        <v>0</v>
      </c>
    </row>
    <row r="50" spans="1:9" ht="25.5" hidden="1" x14ac:dyDescent="0.2">
      <c r="A50" s="77">
        <v>0</v>
      </c>
      <c r="B50" s="49" t="s">
        <v>71</v>
      </c>
      <c r="C50" s="92">
        <v>1301</v>
      </c>
      <c r="D50" s="93" t="s">
        <v>12</v>
      </c>
      <c r="E50" s="94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1:9" ht="25.5" hidden="1" x14ac:dyDescent="0.2">
      <c r="A51" s="77">
        <v>0</v>
      </c>
      <c r="B51" s="49" t="s">
        <v>88</v>
      </c>
      <c r="C51" s="92">
        <v>1301</v>
      </c>
      <c r="D51" s="93" t="s">
        <v>17</v>
      </c>
      <c r="E51" s="94">
        <v>0</v>
      </c>
      <c r="F51" s="130">
        <v>0</v>
      </c>
      <c r="G51" s="130">
        <v>0</v>
      </c>
      <c r="H51" s="130">
        <v>0</v>
      </c>
      <c r="I51" s="130">
        <v>0</v>
      </c>
    </row>
    <row r="52" spans="1:9" ht="25.5" hidden="1" x14ac:dyDescent="0.2">
      <c r="A52" s="77">
        <v>0</v>
      </c>
      <c r="B52" s="49" t="s">
        <v>88</v>
      </c>
      <c r="C52" s="92">
        <v>1301</v>
      </c>
      <c r="D52" s="93" t="s">
        <v>17</v>
      </c>
      <c r="E52" s="94">
        <v>0</v>
      </c>
      <c r="F52" s="130">
        <v>0</v>
      </c>
      <c r="G52" s="130">
        <v>0</v>
      </c>
      <c r="H52" s="130">
        <v>0</v>
      </c>
      <c r="I52" s="130">
        <v>0</v>
      </c>
    </row>
    <row r="53" spans="1:9" x14ac:dyDescent="0.2">
      <c r="A53" s="77">
        <v>0</v>
      </c>
      <c r="B53" s="49" t="s">
        <v>89</v>
      </c>
      <c r="C53" s="92">
        <v>1301</v>
      </c>
      <c r="D53" s="93">
        <v>100000000</v>
      </c>
      <c r="E53" s="94">
        <v>700</v>
      </c>
      <c r="F53" s="130">
        <f>F54</f>
        <v>1220</v>
      </c>
      <c r="G53" s="130">
        <v>0</v>
      </c>
      <c r="H53" s="130">
        <f>H54</f>
        <v>1100</v>
      </c>
      <c r="I53" s="130">
        <v>0</v>
      </c>
    </row>
    <row r="54" spans="1:9" x14ac:dyDescent="0.2">
      <c r="A54" s="77">
        <v>0</v>
      </c>
      <c r="B54" s="49" t="s">
        <v>90</v>
      </c>
      <c r="C54" s="92">
        <v>1301</v>
      </c>
      <c r="D54" s="93">
        <v>100000000</v>
      </c>
      <c r="E54" s="94">
        <v>730</v>
      </c>
      <c r="F54" s="130">
        <v>1220</v>
      </c>
      <c r="G54" s="130"/>
      <c r="H54" s="130">
        <v>1100</v>
      </c>
      <c r="I54" s="130">
        <v>0</v>
      </c>
    </row>
    <row r="55" spans="1:9" ht="25.5" x14ac:dyDescent="0.2">
      <c r="A55" s="77">
        <v>0</v>
      </c>
      <c r="B55" s="50" t="s">
        <v>91</v>
      </c>
      <c r="C55" s="90">
        <v>1401</v>
      </c>
      <c r="D55" s="91">
        <v>0</v>
      </c>
      <c r="E55" s="122">
        <v>0</v>
      </c>
      <c r="F55" s="129">
        <f>F56</f>
        <v>20032.05</v>
      </c>
      <c r="G55" s="129">
        <f t="shared" ref="G55:I55" si="0">G56</f>
        <v>363</v>
      </c>
      <c r="H55" s="129">
        <f t="shared" si="0"/>
        <v>20032.05</v>
      </c>
      <c r="I55" s="129">
        <f t="shared" si="0"/>
        <v>363</v>
      </c>
    </row>
    <row r="56" spans="1:9" ht="25.5" x14ac:dyDescent="0.2">
      <c r="A56" s="77">
        <v>0</v>
      </c>
      <c r="B56" s="49" t="s">
        <v>299</v>
      </c>
      <c r="C56" s="92">
        <v>1401</v>
      </c>
      <c r="D56" s="93" t="s">
        <v>12</v>
      </c>
      <c r="E56" s="94">
        <v>0</v>
      </c>
      <c r="F56" s="130">
        <f>F59</f>
        <v>20032.05</v>
      </c>
      <c r="G56" s="130">
        <f t="shared" ref="G56:I56" si="1">G59</f>
        <v>363</v>
      </c>
      <c r="H56" s="130">
        <f t="shared" si="1"/>
        <v>20032.05</v>
      </c>
      <c r="I56" s="130">
        <f t="shared" si="1"/>
        <v>363</v>
      </c>
    </row>
    <row r="57" spans="1:9" ht="25.5" hidden="1" x14ac:dyDescent="0.2">
      <c r="A57" s="77">
        <v>0</v>
      </c>
      <c r="B57" s="49" t="s">
        <v>71</v>
      </c>
      <c r="C57" s="92">
        <v>1401</v>
      </c>
      <c r="D57" s="93" t="s">
        <v>12</v>
      </c>
      <c r="E57" s="94">
        <v>0</v>
      </c>
      <c r="F57" s="130">
        <v>0</v>
      </c>
      <c r="G57" s="130">
        <v>0</v>
      </c>
      <c r="H57" s="130">
        <v>0</v>
      </c>
      <c r="I57" s="130">
        <v>0</v>
      </c>
    </row>
    <row r="58" spans="1:9" ht="25.5" hidden="1" x14ac:dyDescent="0.2">
      <c r="A58" s="77">
        <v>0</v>
      </c>
      <c r="B58" s="49" t="s">
        <v>92</v>
      </c>
      <c r="C58" s="92">
        <v>1401</v>
      </c>
      <c r="D58" s="93" t="s">
        <v>19</v>
      </c>
      <c r="E58" s="94">
        <v>0</v>
      </c>
      <c r="F58" s="130">
        <v>0</v>
      </c>
      <c r="G58" s="130">
        <v>0</v>
      </c>
      <c r="H58" s="130">
        <v>0</v>
      </c>
      <c r="I58" s="130">
        <v>0</v>
      </c>
    </row>
    <row r="59" spans="1:9" x14ac:dyDescent="0.2">
      <c r="A59" s="77">
        <v>0</v>
      </c>
      <c r="B59" s="49" t="s">
        <v>85</v>
      </c>
      <c r="C59" s="92">
        <v>1401</v>
      </c>
      <c r="D59" s="93" t="s">
        <v>12</v>
      </c>
      <c r="E59" s="94">
        <v>500</v>
      </c>
      <c r="F59" s="130">
        <f>F60</f>
        <v>20032.05</v>
      </c>
      <c r="G59" s="130">
        <f t="shared" ref="G59:I59" si="2">G60</f>
        <v>363</v>
      </c>
      <c r="H59" s="130">
        <f t="shared" si="2"/>
        <v>20032.05</v>
      </c>
      <c r="I59" s="130">
        <f t="shared" si="2"/>
        <v>363</v>
      </c>
    </row>
    <row r="60" spans="1:9" s="12" customFormat="1" x14ac:dyDescent="0.2">
      <c r="A60" s="77">
        <v>0</v>
      </c>
      <c r="B60" s="49" t="s">
        <v>93</v>
      </c>
      <c r="C60" s="92">
        <v>1401</v>
      </c>
      <c r="D60" s="93" t="s">
        <v>12</v>
      </c>
      <c r="E60" s="94">
        <v>510</v>
      </c>
      <c r="F60" s="130">
        <v>20032.05</v>
      </c>
      <c r="G60" s="130">
        <v>363</v>
      </c>
      <c r="H60" s="130">
        <v>20032.05</v>
      </c>
      <c r="I60" s="130">
        <v>363</v>
      </c>
    </row>
    <row r="61" spans="1:9" x14ac:dyDescent="0.2">
      <c r="A61" s="77">
        <v>0</v>
      </c>
      <c r="B61" s="50" t="s">
        <v>277</v>
      </c>
      <c r="C61" s="90">
        <v>1403</v>
      </c>
      <c r="D61" s="91">
        <v>0</v>
      </c>
      <c r="E61" s="122">
        <v>0</v>
      </c>
      <c r="F61" s="129">
        <f>F62</f>
        <v>7158.3130000000001</v>
      </c>
      <c r="G61" s="129">
        <v>0</v>
      </c>
      <c r="H61" s="129">
        <f>H62</f>
        <v>7383.3689999999997</v>
      </c>
      <c r="I61" s="129">
        <v>0</v>
      </c>
    </row>
    <row r="62" spans="1:9" ht="25.5" x14ac:dyDescent="0.2">
      <c r="A62" s="77">
        <v>0</v>
      </c>
      <c r="B62" s="49" t="s">
        <v>299</v>
      </c>
      <c r="C62" s="92">
        <v>1403</v>
      </c>
      <c r="D62" s="93" t="s">
        <v>12</v>
      </c>
      <c r="E62" s="94">
        <v>0</v>
      </c>
      <c r="F62" s="130">
        <f>F65</f>
        <v>7158.3130000000001</v>
      </c>
      <c r="G62" s="130">
        <v>0</v>
      </c>
      <c r="H62" s="130">
        <f>H65</f>
        <v>7383.3689999999997</v>
      </c>
      <c r="I62" s="130">
        <v>0</v>
      </c>
    </row>
    <row r="63" spans="1:9" ht="25.5" hidden="1" x14ac:dyDescent="0.2">
      <c r="A63" s="77">
        <v>0</v>
      </c>
      <c r="B63" s="49" t="s">
        <v>71</v>
      </c>
      <c r="C63" s="92">
        <v>1402</v>
      </c>
      <c r="D63" s="93" t="s">
        <v>12</v>
      </c>
      <c r="E63" s="94">
        <v>0</v>
      </c>
      <c r="F63" s="130">
        <v>0</v>
      </c>
      <c r="G63" s="130">
        <v>0</v>
      </c>
      <c r="H63" s="130">
        <v>0</v>
      </c>
      <c r="I63" s="130">
        <v>0</v>
      </c>
    </row>
    <row r="64" spans="1:9" hidden="1" x14ac:dyDescent="0.2">
      <c r="A64" s="77">
        <v>0</v>
      </c>
      <c r="B64" s="49" t="s">
        <v>96</v>
      </c>
      <c r="C64" s="92">
        <v>1402</v>
      </c>
      <c r="D64" s="93" t="s">
        <v>22</v>
      </c>
      <c r="E64" s="94">
        <v>0</v>
      </c>
      <c r="F64" s="130">
        <v>0</v>
      </c>
      <c r="G64" s="130">
        <v>0</v>
      </c>
      <c r="H64" s="130">
        <v>0</v>
      </c>
      <c r="I64" s="130">
        <v>0</v>
      </c>
    </row>
    <row r="65" spans="1:9" x14ac:dyDescent="0.2">
      <c r="A65" s="77">
        <v>0</v>
      </c>
      <c r="B65" s="49" t="s">
        <v>85</v>
      </c>
      <c r="C65" s="92">
        <v>1403</v>
      </c>
      <c r="D65" s="93" t="s">
        <v>12</v>
      </c>
      <c r="E65" s="94">
        <v>500</v>
      </c>
      <c r="F65" s="130">
        <f>F66</f>
        <v>7158.3130000000001</v>
      </c>
      <c r="G65" s="130">
        <v>0</v>
      </c>
      <c r="H65" s="130">
        <f>H66</f>
        <v>7383.3689999999997</v>
      </c>
      <c r="I65" s="130">
        <v>0</v>
      </c>
    </row>
    <row r="66" spans="1:9" s="12" customFormat="1" x14ac:dyDescent="0.2">
      <c r="A66" s="77">
        <v>0</v>
      </c>
      <c r="B66" s="49" t="s">
        <v>86</v>
      </c>
      <c r="C66" s="92">
        <v>1403</v>
      </c>
      <c r="D66" s="93" t="s">
        <v>12</v>
      </c>
      <c r="E66" s="94">
        <v>540</v>
      </c>
      <c r="F66" s="130">
        <v>7158.3130000000001</v>
      </c>
      <c r="G66" s="130"/>
      <c r="H66" s="130">
        <v>7383.3689999999997</v>
      </c>
      <c r="I66" s="130"/>
    </row>
    <row r="67" spans="1:9" ht="38.25" x14ac:dyDescent="0.2">
      <c r="A67" s="121">
        <v>938</v>
      </c>
      <c r="B67" s="50" t="s">
        <v>280</v>
      </c>
      <c r="C67" s="90">
        <v>0</v>
      </c>
      <c r="D67" s="91">
        <v>0</v>
      </c>
      <c r="E67" s="122">
        <v>0</v>
      </c>
      <c r="F67" s="129">
        <f>F68+F94+F104+F115+F159+F163+F179+F247+F254+F266+F243</f>
        <v>99262.288</v>
      </c>
      <c r="G67" s="129">
        <f t="shared" ref="G67:I67" si="3">G68+G94+G104+G115+G159+G163+G179+G247+G254+G266+G243</f>
        <v>18208.380999999998</v>
      </c>
      <c r="H67" s="129">
        <f t="shared" si="3"/>
        <v>102237.56999999999</v>
      </c>
      <c r="I67" s="129">
        <f t="shared" si="3"/>
        <v>18566.057999999997</v>
      </c>
    </row>
    <row r="68" spans="1:9" x14ac:dyDescent="0.2">
      <c r="A68" s="77">
        <v>0</v>
      </c>
      <c r="B68" s="50" t="s">
        <v>97</v>
      </c>
      <c r="C68" s="90">
        <v>113</v>
      </c>
      <c r="D68" s="91">
        <v>0</v>
      </c>
      <c r="E68" s="122">
        <v>0</v>
      </c>
      <c r="F68" s="129">
        <f>F69+F80+F89</f>
        <v>22442.742999999999</v>
      </c>
      <c r="G68" s="129">
        <f>G69+G80</f>
        <v>0</v>
      </c>
      <c r="H68" s="129">
        <f>H69+H80+H89</f>
        <v>22442.743999999999</v>
      </c>
      <c r="I68" s="129">
        <f>I69+I80</f>
        <v>0</v>
      </c>
    </row>
    <row r="69" spans="1:9" ht="25.5" x14ac:dyDescent="0.2">
      <c r="A69" s="77">
        <v>0</v>
      </c>
      <c r="B69" s="49" t="s">
        <v>300</v>
      </c>
      <c r="C69" s="92">
        <v>113</v>
      </c>
      <c r="D69" s="93" t="s">
        <v>23</v>
      </c>
      <c r="E69" s="94">
        <v>0</v>
      </c>
      <c r="F69" s="130">
        <f>F74+F76+F78</f>
        <v>2958.904</v>
      </c>
      <c r="G69" s="130">
        <v>0</v>
      </c>
      <c r="H69" s="130">
        <f>H74+H76+H78</f>
        <v>2958.9049999999997</v>
      </c>
      <c r="I69" s="130">
        <v>0</v>
      </c>
    </row>
    <row r="70" spans="1:9" ht="25.5" hidden="1" x14ac:dyDescent="0.2">
      <c r="A70" s="77">
        <v>0</v>
      </c>
      <c r="B70" s="49" t="s">
        <v>98</v>
      </c>
      <c r="C70" s="92">
        <v>113</v>
      </c>
      <c r="D70" s="93" t="s">
        <v>23</v>
      </c>
      <c r="E70" s="94">
        <v>0</v>
      </c>
      <c r="F70" s="130">
        <v>0</v>
      </c>
      <c r="G70" s="130">
        <v>0</v>
      </c>
      <c r="H70" s="130">
        <v>0</v>
      </c>
      <c r="I70" s="130">
        <v>0</v>
      </c>
    </row>
    <row r="71" spans="1:9" ht="25.5" hidden="1" x14ac:dyDescent="0.2">
      <c r="A71" s="77">
        <v>0</v>
      </c>
      <c r="B71" s="49" t="s">
        <v>72</v>
      </c>
      <c r="C71" s="92">
        <v>113</v>
      </c>
      <c r="D71" s="93" t="s">
        <v>24</v>
      </c>
      <c r="E71" s="94">
        <v>0</v>
      </c>
      <c r="F71" s="130">
        <v>0</v>
      </c>
      <c r="G71" s="130">
        <v>0</v>
      </c>
      <c r="H71" s="130">
        <v>0</v>
      </c>
      <c r="I71" s="130">
        <v>0</v>
      </c>
    </row>
    <row r="72" spans="1:9" ht="25.5" hidden="1" x14ac:dyDescent="0.2">
      <c r="A72" s="77">
        <v>0</v>
      </c>
      <c r="B72" s="49" t="s">
        <v>72</v>
      </c>
      <c r="C72" s="92">
        <v>113</v>
      </c>
      <c r="D72" s="93" t="s">
        <v>24</v>
      </c>
      <c r="E72" s="94">
        <v>0</v>
      </c>
      <c r="F72" s="130">
        <v>0</v>
      </c>
      <c r="G72" s="130">
        <v>0</v>
      </c>
      <c r="H72" s="130">
        <v>0</v>
      </c>
      <c r="I72" s="130">
        <v>0</v>
      </c>
    </row>
    <row r="73" spans="1:9" ht="25.5" hidden="1" x14ac:dyDescent="0.2">
      <c r="A73" s="77">
        <v>0</v>
      </c>
      <c r="B73" s="49" t="s">
        <v>72</v>
      </c>
      <c r="C73" s="92">
        <v>113</v>
      </c>
      <c r="D73" s="93" t="s">
        <v>24</v>
      </c>
      <c r="E73" s="94">
        <v>0</v>
      </c>
      <c r="F73" s="130">
        <v>0</v>
      </c>
      <c r="G73" s="130">
        <v>0</v>
      </c>
      <c r="H73" s="130">
        <v>0</v>
      </c>
      <c r="I73" s="130">
        <v>0</v>
      </c>
    </row>
    <row r="74" spans="1:9" ht="51" x14ac:dyDescent="0.2">
      <c r="A74" s="77">
        <v>0</v>
      </c>
      <c r="B74" s="49" t="s">
        <v>73</v>
      </c>
      <c r="C74" s="92">
        <v>113</v>
      </c>
      <c r="D74" s="93" t="s">
        <v>23</v>
      </c>
      <c r="E74" s="94">
        <v>100</v>
      </c>
      <c r="F74" s="130">
        <f>F75</f>
        <v>1516.865</v>
      </c>
      <c r="G74" s="130">
        <v>0</v>
      </c>
      <c r="H74" s="130">
        <f>H75</f>
        <v>1516.865</v>
      </c>
      <c r="I74" s="130">
        <v>0</v>
      </c>
    </row>
    <row r="75" spans="1:9" ht="18" customHeight="1" x14ac:dyDescent="0.2">
      <c r="A75" s="77">
        <v>0</v>
      </c>
      <c r="B75" s="49" t="s">
        <v>135</v>
      </c>
      <c r="C75" s="92">
        <v>113</v>
      </c>
      <c r="D75" s="93" t="s">
        <v>23</v>
      </c>
      <c r="E75" s="94">
        <v>110</v>
      </c>
      <c r="F75" s="130">
        <v>1516.865</v>
      </c>
      <c r="G75" s="130"/>
      <c r="H75" s="130">
        <v>1516.865</v>
      </c>
      <c r="I75" s="130">
        <v>0</v>
      </c>
    </row>
    <row r="76" spans="1:9" ht="30" customHeight="1" x14ac:dyDescent="0.2">
      <c r="A76" s="77">
        <v>0</v>
      </c>
      <c r="B76" s="49" t="s">
        <v>75</v>
      </c>
      <c r="C76" s="92">
        <v>113</v>
      </c>
      <c r="D76" s="93" t="s">
        <v>23</v>
      </c>
      <c r="E76" s="94">
        <v>200</v>
      </c>
      <c r="F76" s="130">
        <f>F77</f>
        <v>940.03899999999999</v>
      </c>
      <c r="G76" s="130">
        <v>0</v>
      </c>
      <c r="H76" s="130">
        <f>H77</f>
        <v>940.04</v>
      </c>
      <c r="I76" s="130">
        <v>0</v>
      </c>
    </row>
    <row r="77" spans="1:9" ht="25.5" x14ac:dyDescent="0.2">
      <c r="A77" s="77">
        <v>0</v>
      </c>
      <c r="B77" s="49" t="s">
        <v>76</v>
      </c>
      <c r="C77" s="92">
        <v>113</v>
      </c>
      <c r="D77" s="93" t="s">
        <v>23</v>
      </c>
      <c r="E77" s="94">
        <v>240</v>
      </c>
      <c r="F77" s="130">
        <v>940.03899999999999</v>
      </c>
      <c r="G77" s="130"/>
      <c r="H77" s="130">
        <v>940.04</v>
      </c>
      <c r="I77" s="130">
        <v>0</v>
      </c>
    </row>
    <row r="78" spans="1:9" x14ac:dyDescent="0.2">
      <c r="A78" s="77">
        <v>0</v>
      </c>
      <c r="B78" s="49" t="s">
        <v>77</v>
      </c>
      <c r="C78" s="92">
        <v>113</v>
      </c>
      <c r="D78" s="93" t="s">
        <v>23</v>
      </c>
      <c r="E78" s="94">
        <v>800</v>
      </c>
      <c r="F78" s="130">
        <f>F79</f>
        <v>502</v>
      </c>
      <c r="G78" s="130">
        <v>0</v>
      </c>
      <c r="H78" s="130">
        <f>H79</f>
        <v>502</v>
      </c>
      <c r="I78" s="130">
        <v>0</v>
      </c>
    </row>
    <row r="79" spans="1:9" x14ac:dyDescent="0.2">
      <c r="A79" s="77">
        <v>0</v>
      </c>
      <c r="B79" s="49" t="s">
        <v>78</v>
      </c>
      <c r="C79" s="92">
        <v>113</v>
      </c>
      <c r="D79" s="93">
        <v>200000000</v>
      </c>
      <c r="E79" s="94">
        <v>850</v>
      </c>
      <c r="F79" s="130">
        <v>502</v>
      </c>
      <c r="G79" s="130"/>
      <c r="H79" s="130">
        <v>502</v>
      </c>
      <c r="I79" s="130">
        <v>0</v>
      </c>
    </row>
    <row r="80" spans="1:9" ht="63.75" x14ac:dyDescent="0.2">
      <c r="A80" s="77">
        <v>0</v>
      </c>
      <c r="B80" s="49" t="s">
        <v>301</v>
      </c>
      <c r="C80" s="92">
        <v>113</v>
      </c>
      <c r="D80" s="93" t="s">
        <v>25</v>
      </c>
      <c r="E80" s="94">
        <v>0</v>
      </c>
      <c r="F80" s="130">
        <f>F87</f>
        <v>19483.839</v>
      </c>
      <c r="G80" s="130">
        <f>G87</f>
        <v>0</v>
      </c>
      <c r="H80" s="130">
        <f>H87</f>
        <v>19483.839</v>
      </c>
      <c r="I80" s="130">
        <f>I87</f>
        <v>0</v>
      </c>
    </row>
    <row r="81" spans="1:9" ht="63.75" hidden="1" x14ac:dyDescent="0.2">
      <c r="A81" s="77">
        <v>0</v>
      </c>
      <c r="B81" s="49" t="s">
        <v>100</v>
      </c>
      <c r="C81" s="92">
        <v>113</v>
      </c>
      <c r="D81" s="93" t="s">
        <v>25</v>
      </c>
      <c r="E81" s="94">
        <v>0</v>
      </c>
      <c r="F81" s="130">
        <v>0</v>
      </c>
      <c r="G81" s="130">
        <v>0</v>
      </c>
      <c r="H81" s="130">
        <v>0</v>
      </c>
      <c r="I81" s="130">
        <v>0</v>
      </c>
    </row>
    <row r="82" spans="1:9" ht="63.75" hidden="1" x14ac:dyDescent="0.2">
      <c r="A82" s="77">
        <v>0</v>
      </c>
      <c r="B82" s="49" t="s">
        <v>100</v>
      </c>
      <c r="C82" s="92">
        <v>113</v>
      </c>
      <c r="D82" s="93" t="s">
        <v>25</v>
      </c>
      <c r="E82" s="94">
        <v>0</v>
      </c>
      <c r="F82" s="130">
        <v>0</v>
      </c>
      <c r="G82" s="130">
        <v>0</v>
      </c>
      <c r="H82" s="130">
        <v>0</v>
      </c>
      <c r="I82" s="130">
        <v>0</v>
      </c>
    </row>
    <row r="83" spans="1:9" ht="38.25" hidden="1" x14ac:dyDescent="0.2">
      <c r="A83" s="77">
        <v>0</v>
      </c>
      <c r="B83" s="49" t="s">
        <v>101</v>
      </c>
      <c r="C83" s="92">
        <v>113</v>
      </c>
      <c r="D83" s="93" t="s">
        <v>26</v>
      </c>
      <c r="E83" s="94">
        <v>0</v>
      </c>
      <c r="F83" s="130">
        <v>0</v>
      </c>
      <c r="G83" s="130">
        <v>0</v>
      </c>
      <c r="H83" s="130">
        <v>0</v>
      </c>
      <c r="I83" s="130">
        <v>0</v>
      </c>
    </row>
    <row r="84" spans="1:9" ht="38.25" hidden="1" x14ac:dyDescent="0.2">
      <c r="A84" s="77">
        <v>0</v>
      </c>
      <c r="B84" s="49" t="s">
        <v>101</v>
      </c>
      <c r="C84" s="92">
        <v>113</v>
      </c>
      <c r="D84" s="93" t="s">
        <v>26</v>
      </c>
      <c r="E84" s="94">
        <v>0</v>
      </c>
      <c r="F84" s="130">
        <v>0</v>
      </c>
      <c r="G84" s="130">
        <v>0</v>
      </c>
      <c r="H84" s="130">
        <v>0</v>
      </c>
      <c r="I84" s="130">
        <v>0</v>
      </c>
    </row>
    <row r="85" spans="1:9" ht="38.25" hidden="1" x14ac:dyDescent="0.2">
      <c r="A85" s="77">
        <v>0</v>
      </c>
      <c r="B85" s="49" t="s">
        <v>101</v>
      </c>
      <c r="C85" s="92">
        <v>113</v>
      </c>
      <c r="D85" s="93" t="s">
        <v>26</v>
      </c>
      <c r="E85" s="94">
        <v>0</v>
      </c>
      <c r="F85" s="130">
        <v>0</v>
      </c>
      <c r="G85" s="130">
        <v>0</v>
      </c>
      <c r="H85" s="130">
        <v>0</v>
      </c>
      <c r="I85" s="130">
        <v>0</v>
      </c>
    </row>
    <row r="86" spans="1:9" ht="38.25" hidden="1" x14ac:dyDescent="0.2">
      <c r="A86" s="77">
        <v>0</v>
      </c>
      <c r="B86" s="49" t="s">
        <v>101</v>
      </c>
      <c r="C86" s="92">
        <v>113</v>
      </c>
      <c r="D86" s="93" t="s">
        <v>26</v>
      </c>
      <c r="E86" s="94">
        <v>0</v>
      </c>
      <c r="F86" s="130">
        <v>0</v>
      </c>
      <c r="G86" s="130">
        <v>0</v>
      </c>
      <c r="H86" s="130">
        <v>0</v>
      </c>
      <c r="I86" s="130">
        <v>0</v>
      </c>
    </row>
    <row r="87" spans="1:9" ht="22.9" customHeight="1" x14ac:dyDescent="0.2">
      <c r="A87" s="77">
        <v>0</v>
      </c>
      <c r="B87" s="49" t="s">
        <v>102</v>
      </c>
      <c r="C87" s="92">
        <v>113</v>
      </c>
      <c r="D87" s="93" t="s">
        <v>25</v>
      </c>
      <c r="E87" s="94">
        <v>600</v>
      </c>
      <c r="F87" s="130">
        <f>F88</f>
        <v>19483.839</v>
      </c>
      <c r="G87" s="130">
        <v>0</v>
      </c>
      <c r="H87" s="130">
        <f>H88</f>
        <v>19483.839</v>
      </c>
      <c r="I87" s="130">
        <v>0</v>
      </c>
    </row>
    <row r="88" spans="1:9" s="12" customFormat="1" ht="11.25" customHeight="1" x14ac:dyDescent="0.2">
      <c r="A88" s="77">
        <v>0</v>
      </c>
      <c r="B88" s="49" t="s">
        <v>103</v>
      </c>
      <c r="C88" s="92">
        <v>113</v>
      </c>
      <c r="D88" s="93" t="s">
        <v>25</v>
      </c>
      <c r="E88" s="94">
        <v>620</v>
      </c>
      <c r="F88" s="130">
        <v>19483.839</v>
      </c>
      <c r="G88" s="130"/>
      <c r="H88" s="130">
        <v>19483.839</v>
      </c>
      <c r="I88" s="130">
        <v>0</v>
      </c>
    </row>
    <row r="89" spans="1:9" hidden="1" x14ac:dyDescent="0.2">
      <c r="A89" s="77"/>
      <c r="B89" s="49" t="s">
        <v>94</v>
      </c>
      <c r="C89" s="92">
        <v>113</v>
      </c>
      <c r="D89" s="93">
        <v>9000000000</v>
      </c>
      <c r="E89" s="94"/>
      <c r="F89" s="130">
        <f>F90</f>
        <v>0</v>
      </c>
      <c r="G89" s="130"/>
      <c r="H89" s="130">
        <f>H90</f>
        <v>0</v>
      </c>
      <c r="I89" s="130"/>
    </row>
    <row r="90" spans="1:9" hidden="1" x14ac:dyDescent="0.2">
      <c r="A90" s="77"/>
      <c r="B90" s="49" t="s">
        <v>99</v>
      </c>
      <c r="C90" s="92">
        <v>113</v>
      </c>
      <c r="D90" s="93">
        <v>9000020000</v>
      </c>
      <c r="E90" s="94"/>
      <c r="F90" s="130">
        <f>F91</f>
        <v>0</v>
      </c>
      <c r="G90" s="130"/>
      <c r="H90" s="130">
        <f>H91</f>
        <v>0</v>
      </c>
      <c r="I90" s="130"/>
    </row>
    <row r="91" spans="1:9" ht="25.5" hidden="1" x14ac:dyDescent="0.2">
      <c r="A91" s="77"/>
      <c r="B91" s="49" t="s">
        <v>138</v>
      </c>
      <c r="C91" s="92">
        <v>113</v>
      </c>
      <c r="D91" s="93">
        <v>9000022000</v>
      </c>
      <c r="E91" s="94"/>
      <c r="F91" s="130">
        <f>F92</f>
        <v>0</v>
      </c>
      <c r="G91" s="130"/>
      <c r="H91" s="130">
        <f>H92</f>
        <v>0</v>
      </c>
      <c r="I91" s="130"/>
    </row>
    <row r="92" spans="1:9" ht="25.5" hidden="1" x14ac:dyDescent="0.2">
      <c r="A92" s="77"/>
      <c r="B92" s="49" t="s">
        <v>75</v>
      </c>
      <c r="C92" s="92">
        <v>113</v>
      </c>
      <c r="D92" s="93">
        <v>9000022000</v>
      </c>
      <c r="E92" s="94">
        <v>200</v>
      </c>
      <c r="F92" s="130">
        <f>F93</f>
        <v>0</v>
      </c>
      <c r="G92" s="130"/>
      <c r="H92" s="130">
        <f>H93</f>
        <v>0</v>
      </c>
      <c r="I92" s="130"/>
    </row>
    <row r="93" spans="1:9" ht="43.5" hidden="1" customHeight="1" x14ac:dyDescent="0.2">
      <c r="A93" s="77"/>
      <c r="B93" s="49" t="s">
        <v>76</v>
      </c>
      <c r="C93" s="92">
        <v>113</v>
      </c>
      <c r="D93" s="93">
        <v>9000022000</v>
      </c>
      <c r="E93" s="94">
        <v>240</v>
      </c>
      <c r="F93" s="130"/>
      <c r="G93" s="130"/>
      <c r="H93" s="130"/>
      <c r="I93" s="130"/>
    </row>
    <row r="94" spans="1:9" x14ac:dyDescent="0.2">
      <c r="A94" s="77">
        <v>0</v>
      </c>
      <c r="B94" s="50" t="s">
        <v>105</v>
      </c>
      <c r="C94" s="90">
        <v>409</v>
      </c>
      <c r="D94" s="91">
        <v>0</v>
      </c>
      <c r="E94" s="122">
        <v>0</v>
      </c>
      <c r="F94" s="129">
        <f>F95</f>
        <v>14967.54</v>
      </c>
      <c r="G94" s="129">
        <v>0</v>
      </c>
      <c r="H94" s="129">
        <f>H95</f>
        <v>15806.71</v>
      </c>
      <c r="I94" s="129">
        <v>0</v>
      </c>
    </row>
    <row r="95" spans="1:9" ht="51" x14ac:dyDescent="0.2">
      <c r="A95" s="77">
        <v>0</v>
      </c>
      <c r="B95" s="49" t="s">
        <v>302</v>
      </c>
      <c r="C95" s="92">
        <v>409</v>
      </c>
      <c r="D95" s="93" t="s">
        <v>28</v>
      </c>
      <c r="E95" s="94">
        <v>0</v>
      </c>
      <c r="F95" s="130">
        <f>F102</f>
        <v>14967.54</v>
      </c>
      <c r="G95" s="130">
        <v>0</v>
      </c>
      <c r="H95" s="130">
        <f>H102</f>
        <v>15806.71</v>
      </c>
      <c r="I95" s="130">
        <v>0</v>
      </c>
    </row>
    <row r="96" spans="1:9" ht="51" hidden="1" x14ac:dyDescent="0.2">
      <c r="A96" s="77">
        <v>0</v>
      </c>
      <c r="B96" s="49" t="s">
        <v>106</v>
      </c>
      <c r="C96" s="92">
        <v>409</v>
      </c>
      <c r="D96" s="93" t="s">
        <v>28</v>
      </c>
      <c r="E96" s="94">
        <v>0</v>
      </c>
      <c r="F96" s="130">
        <v>0</v>
      </c>
      <c r="G96" s="130">
        <v>0</v>
      </c>
      <c r="H96" s="130">
        <v>0</v>
      </c>
      <c r="I96" s="130">
        <v>0</v>
      </c>
    </row>
    <row r="97" spans="1:9" ht="51" hidden="1" x14ac:dyDescent="0.2">
      <c r="A97" s="77">
        <v>0</v>
      </c>
      <c r="B97" s="49" t="s">
        <v>106</v>
      </c>
      <c r="C97" s="92">
        <v>409</v>
      </c>
      <c r="D97" s="93" t="s">
        <v>28</v>
      </c>
      <c r="E97" s="94">
        <v>0</v>
      </c>
      <c r="F97" s="130">
        <v>0</v>
      </c>
      <c r="G97" s="130">
        <v>0</v>
      </c>
      <c r="H97" s="130">
        <v>0</v>
      </c>
      <c r="I97" s="130">
        <v>0</v>
      </c>
    </row>
    <row r="98" spans="1:9" hidden="1" x14ac:dyDescent="0.2">
      <c r="A98" s="77">
        <v>0</v>
      </c>
      <c r="B98" s="49" t="s">
        <v>99</v>
      </c>
      <c r="C98" s="92">
        <v>409</v>
      </c>
      <c r="D98" s="93" t="s">
        <v>29</v>
      </c>
      <c r="E98" s="94">
        <v>0</v>
      </c>
      <c r="F98" s="130">
        <v>0</v>
      </c>
      <c r="G98" s="130">
        <v>0</v>
      </c>
      <c r="H98" s="130">
        <v>0</v>
      </c>
      <c r="I98" s="130">
        <v>0</v>
      </c>
    </row>
    <row r="99" spans="1:9" hidden="1" x14ac:dyDescent="0.2">
      <c r="A99" s="77">
        <v>0</v>
      </c>
      <c r="B99" s="49" t="s">
        <v>99</v>
      </c>
      <c r="C99" s="92">
        <v>409</v>
      </c>
      <c r="D99" s="93" t="s">
        <v>29</v>
      </c>
      <c r="E99" s="94">
        <v>0</v>
      </c>
      <c r="F99" s="130">
        <v>0</v>
      </c>
      <c r="G99" s="130">
        <v>0</v>
      </c>
      <c r="H99" s="130">
        <v>0</v>
      </c>
      <c r="I99" s="130">
        <v>0</v>
      </c>
    </row>
    <row r="100" spans="1:9" hidden="1" x14ac:dyDescent="0.2">
      <c r="A100" s="77">
        <v>0</v>
      </c>
      <c r="B100" s="49" t="s">
        <v>99</v>
      </c>
      <c r="C100" s="92">
        <v>409</v>
      </c>
      <c r="D100" s="93" t="s">
        <v>29</v>
      </c>
      <c r="E100" s="94">
        <v>0</v>
      </c>
      <c r="F100" s="130">
        <v>0</v>
      </c>
      <c r="G100" s="130">
        <v>0</v>
      </c>
      <c r="H100" s="130">
        <v>0</v>
      </c>
      <c r="I100" s="130">
        <v>0</v>
      </c>
    </row>
    <row r="101" spans="1:9" hidden="1" x14ac:dyDescent="0.2">
      <c r="A101" s="77">
        <v>0</v>
      </c>
      <c r="B101" s="49" t="s">
        <v>99</v>
      </c>
      <c r="C101" s="92">
        <v>409</v>
      </c>
      <c r="D101" s="93" t="s">
        <v>29</v>
      </c>
      <c r="E101" s="94">
        <v>0</v>
      </c>
      <c r="F101" s="130">
        <v>0</v>
      </c>
      <c r="G101" s="130">
        <v>0</v>
      </c>
      <c r="H101" s="130">
        <v>0</v>
      </c>
      <c r="I101" s="130">
        <v>0</v>
      </c>
    </row>
    <row r="102" spans="1:9" ht="33.75" customHeight="1" x14ac:dyDescent="0.2">
      <c r="A102" s="77">
        <v>0</v>
      </c>
      <c r="B102" s="49" t="s">
        <v>75</v>
      </c>
      <c r="C102" s="92">
        <v>409</v>
      </c>
      <c r="D102" s="93" t="s">
        <v>28</v>
      </c>
      <c r="E102" s="94">
        <v>200</v>
      </c>
      <c r="F102" s="130">
        <f>F103</f>
        <v>14967.54</v>
      </c>
      <c r="G102" s="130">
        <v>0</v>
      </c>
      <c r="H102" s="130">
        <f>H103</f>
        <v>15806.71</v>
      </c>
      <c r="I102" s="130">
        <v>0</v>
      </c>
    </row>
    <row r="103" spans="1:9" ht="27.4" customHeight="1" x14ac:dyDescent="0.2">
      <c r="A103" s="77">
        <v>0</v>
      </c>
      <c r="B103" s="49" t="s">
        <v>76</v>
      </c>
      <c r="C103" s="92">
        <v>409</v>
      </c>
      <c r="D103" s="93" t="s">
        <v>28</v>
      </c>
      <c r="E103" s="94">
        <v>240</v>
      </c>
      <c r="F103" s="130">
        <v>14967.54</v>
      </c>
      <c r="G103" s="130"/>
      <c r="H103" s="130">
        <v>15806.71</v>
      </c>
      <c r="I103" s="130">
        <v>0</v>
      </c>
    </row>
    <row r="104" spans="1:9" x14ac:dyDescent="0.2">
      <c r="A104" s="77">
        <v>0</v>
      </c>
      <c r="B104" s="50" t="s">
        <v>107</v>
      </c>
      <c r="C104" s="90">
        <v>412</v>
      </c>
      <c r="D104" s="91">
        <v>0</v>
      </c>
      <c r="E104" s="122">
        <v>0</v>
      </c>
      <c r="F104" s="129">
        <f>F108+F111+F105</f>
        <v>554.79999999999995</v>
      </c>
      <c r="G104" s="129">
        <f t="shared" ref="G104:I104" si="4">G108+G111+G105</f>
        <v>0</v>
      </c>
      <c r="H104" s="129">
        <f t="shared" si="4"/>
        <v>892.91099999999994</v>
      </c>
      <c r="I104" s="129">
        <f t="shared" si="4"/>
        <v>334.73</v>
      </c>
    </row>
    <row r="105" spans="1:9" ht="25.5" x14ac:dyDescent="0.2">
      <c r="A105" s="77"/>
      <c r="B105" s="49" t="s">
        <v>300</v>
      </c>
      <c r="C105" s="92">
        <v>412</v>
      </c>
      <c r="D105" s="93">
        <v>200000000</v>
      </c>
      <c r="E105" s="122"/>
      <c r="F105" s="130">
        <f>F106</f>
        <v>0</v>
      </c>
      <c r="G105" s="130">
        <f t="shared" ref="G105:I106" si="5">G106</f>
        <v>0</v>
      </c>
      <c r="H105" s="130">
        <f t="shared" si="5"/>
        <v>338.11099999999999</v>
      </c>
      <c r="I105" s="130">
        <f t="shared" si="5"/>
        <v>334.73</v>
      </c>
    </row>
    <row r="106" spans="1:9" ht="25.5" x14ac:dyDescent="0.2">
      <c r="A106" s="77"/>
      <c r="B106" s="49" t="s">
        <v>75</v>
      </c>
      <c r="C106" s="92">
        <v>412</v>
      </c>
      <c r="D106" s="93">
        <v>200000000</v>
      </c>
      <c r="E106" s="94">
        <v>200</v>
      </c>
      <c r="F106" s="130">
        <f>F107</f>
        <v>0</v>
      </c>
      <c r="G106" s="130">
        <f t="shared" si="5"/>
        <v>0</v>
      </c>
      <c r="H106" s="130">
        <f t="shared" si="5"/>
        <v>338.11099999999999</v>
      </c>
      <c r="I106" s="130">
        <f t="shared" si="5"/>
        <v>334.73</v>
      </c>
    </row>
    <row r="107" spans="1:9" ht="25.5" x14ac:dyDescent="0.2">
      <c r="A107" s="77"/>
      <c r="B107" s="49" t="s">
        <v>76</v>
      </c>
      <c r="C107" s="92">
        <v>412</v>
      </c>
      <c r="D107" s="93">
        <v>200000000</v>
      </c>
      <c r="E107" s="94">
        <v>240</v>
      </c>
      <c r="F107" s="130">
        <v>0</v>
      </c>
      <c r="G107" s="130">
        <v>0</v>
      </c>
      <c r="H107" s="130">
        <v>338.11099999999999</v>
      </c>
      <c r="I107" s="130">
        <v>334.73</v>
      </c>
    </row>
    <row r="108" spans="1:9" s="7" customFormat="1" ht="38.25" x14ac:dyDescent="0.2">
      <c r="A108" s="77"/>
      <c r="B108" s="49" t="s">
        <v>321</v>
      </c>
      <c r="C108" s="92">
        <v>412</v>
      </c>
      <c r="D108" s="93">
        <v>1700000000</v>
      </c>
      <c r="E108" s="94"/>
      <c r="F108" s="130">
        <f>F109</f>
        <v>554.79999999999995</v>
      </c>
      <c r="G108" s="130"/>
      <c r="H108" s="130">
        <f>H109</f>
        <v>554.79999999999995</v>
      </c>
      <c r="I108" s="130"/>
    </row>
    <row r="109" spans="1:9" s="7" customFormat="1" ht="25.5" x14ac:dyDescent="0.2">
      <c r="A109" s="77"/>
      <c r="B109" s="49" t="s">
        <v>102</v>
      </c>
      <c r="C109" s="92">
        <v>412</v>
      </c>
      <c r="D109" s="93">
        <v>1700000000</v>
      </c>
      <c r="E109" s="94">
        <v>600</v>
      </c>
      <c r="F109" s="130">
        <f>F110</f>
        <v>554.79999999999995</v>
      </c>
      <c r="G109" s="130"/>
      <c r="H109" s="130">
        <f>H110</f>
        <v>554.79999999999995</v>
      </c>
      <c r="I109" s="130"/>
    </row>
    <row r="110" spans="1:9" s="7" customFormat="1" ht="38.25" x14ac:dyDescent="0.2">
      <c r="A110" s="77"/>
      <c r="B110" s="74" t="s">
        <v>282</v>
      </c>
      <c r="C110" s="95">
        <v>412</v>
      </c>
      <c r="D110" s="96">
        <v>1700000000</v>
      </c>
      <c r="E110" s="97">
        <v>630</v>
      </c>
      <c r="F110" s="130">
        <v>554.79999999999995</v>
      </c>
      <c r="G110" s="131"/>
      <c r="H110" s="130">
        <v>554.79999999999995</v>
      </c>
      <c r="I110" s="131"/>
    </row>
    <row r="111" spans="1:9" hidden="1" x14ac:dyDescent="0.2">
      <c r="A111" s="77"/>
      <c r="B111" s="74" t="s">
        <v>94</v>
      </c>
      <c r="C111" s="95">
        <v>412</v>
      </c>
      <c r="D111" s="96">
        <v>9000000000</v>
      </c>
      <c r="E111" s="97"/>
      <c r="F111" s="130">
        <f>F112</f>
        <v>0</v>
      </c>
      <c r="G111" s="130">
        <f>G112</f>
        <v>0</v>
      </c>
      <c r="H111" s="130">
        <f>H112</f>
        <v>0</v>
      </c>
      <c r="I111" s="130">
        <f>I112</f>
        <v>0</v>
      </c>
    </row>
    <row r="112" spans="1:9" ht="25.5" hidden="1" x14ac:dyDescent="0.2">
      <c r="A112" s="77"/>
      <c r="B112" s="74" t="s">
        <v>271</v>
      </c>
      <c r="C112" s="95">
        <v>412</v>
      </c>
      <c r="D112" s="96">
        <v>9040000000</v>
      </c>
      <c r="E112" s="97"/>
      <c r="F112" s="130">
        <f t="shared" ref="F112:I113" si="6">F113</f>
        <v>0</v>
      </c>
      <c r="G112" s="130">
        <f t="shared" si="6"/>
        <v>0</v>
      </c>
      <c r="H112" s="130">
        <f t="shared" si="6"/>
        <v>0</v>
      </c>
      <c r="I112" s="130">
        <f t="shared" si="6"/>
        <v>0</v>
      </c>
    </row>
    <row r="113" spans="1:9" ht="25.5" hidden="1" x14ac:dyDescent="0.2">
      <c r="A113" s="77"/>
      <c r="B113" s="74" t="s">
        <v>75</v>
      </c>
      <c r="C113" s="95">
        <v>412</v>
      </c>
      <c r="D113" s="96">
        <v>9040000000</v>
      </c>
      <c r="E113" s="97">
        <v>200</v>
      </c>
      <c r="F113" s="130">
        <f t="shared" si="6"/>
        <v>0</v>
      </c>
      <c r="G113" s="130">
        <f t="shared" si="6"/>
        <v>0</v>
      </c>
      <c r="H113" s="130">
        <f t="shared" si="6"/>
        <v>0</v>
      </c>
      <c r="I113" s="130">
        <f t="shared" si="6"/>
        <v>0</v>
      </c>
    </row>
    <row r="114" spans="1:9" ht="25.5" hidden="1" x14ac:dyDescent="0.2">
      <c r="A114" s="77"/>
      <c r="B114" s="74" t="s">
        <v>76</v>
      </c>
      <c r="C114" s="95">
        <v>412</v>
      </c>
      <c r="D114" s="96">
        <v>9040000000</v>
      </c>
      <c r="E114" s="97">
        <v>240</v>
      </c>
      <c r="F114" s="130"/>
      <c r="G114" s="130"/>
      <c r="H114" s="130"/>
      <c r="I114" s="130"/>
    </row>
    <row r="115" spans="1:9" x14ac:dyDescent="0.2">
      <c r="A115" s="77"/>
      <c r="B115" s="50" t="s">
        <v>110</v>
      </c>
      <c r="C115" s="90">
        <v>501</v>
      </c>
      <c r="D115" s="91">
        <v>0</v>
      </c>
      <c r="E115" s="122">
        <v>0</v>
      </c>
      <c r="F115" s="129">
        <f>F116</f>
        <v>105</v>
      </c>
      <c r="G115" s="129">
        <v>0</v>
      </c>
      <c r="H115" s="129">
        <f>H116</f>
        <v>105</v>
      </c>
      <c r="I115" s="129">
        <v>0</v>
      </c>
    </row>
    <row r="116" spans="1:9" ht="25.5" x14ac:dyDescent="0.2">
      <c r="A116" s="77">
        <v>0</v>
      </c>
      <c r="B116" s="49" t="s">
        <v>300</v>
      </c>
      <c r="C116" s="92">
        <v>501</v>
      </c>
      <c r="D116" s="93">
        <v>200000000</v>
      </c>
      <c r="E116" s="94">
        <v>0</v>
      </c>
      <c r="F116" s="130">
        <f>F120</f>
        <v>105</v>
      </c>
      <c r="G116" s="130">
        <f t="shared" ref="G116:H116" si="7">G120</f>
        <v>0</v>
      </c>
      <c r="H116" s="130">
        <f t="shared" si="7"/>
        <v>105</v>
      </c>
      <c r="I116" s="130">
        <v>0</v>
      </c>
    </row>
    <row r="117" spans="1:9" hidden="1" x14ac:dyDescent="0.2">
      <c r="A117" s="77">
        <v>0</v>
      </c>
      <c r="B117" s="49" t="s">
        <v>94</v>
      </c>
      <c r="C117" s="92">
        <v>501</v>
      </c>
      <c r="D117" s="93" t="s">
        <v>20</v>
      </c>
      <c r="E117" s="94">
        <v>0</v>
      </c>
      <c r="F117" s="130">
        <v>0</v>
      </c>
      <c r="G117" s="130">
        <v>0</v>
      </c>
      <c r="H117" s="130">
        <v>0</v>
      </c>
      <c r="I117" s="130">
        <v>0</v>
      </c>
    </row>
    <row r="118" spans="1:9" hidden="1" x14ac:dyDescent="0.2">
      <c r="A118" s="77">
        <v>0</v>
      </c>
      <c r="B118" s="49" t="s">
        <v>94</v>
      </c>
      <c r="C118" s="92">
        <v>501</v>
      </c>
      <c r="D118" s="93" t="s">
        <v>20</v>
      </c>
      <c r="E118" s="94">
        <v>0</v>
      </c>
      <c r="F118" s="130">
        <v>0</v>
      </c>
      <c r="G118" s="130">
        <v>0</v>
      </c>
      <c r="H118" s="130">
        <v>0</v>
      </c>
      <c r="I118" s="130">
        <v>0</v>
      </c>
    </row>
    <row r="119" spans="1:9" ht="25.5" hidden="1" x14ac:dyDescent="0.2">
      <c r="A119" s="77">
        <v>0</v>
      </c>
      <c r="B119" s="49" t="s">
        <v>111</v>
      </c>
      <c r="C119" s="92">
        <v>501</v>
      </c>
      <c r="D119" s="93" t="s">
        <v>20</v>
      </c>
      <c r="E119" s="94">
        <v>0</v>
      </c>
      <c r="F119" s="130">
        <v>0</v>
      </c>
      <c r="G119" s="130">
        <v>0</v>
      </c>
      <c r="H119" s="130">
        <v>0</v>
      </c>
      <c r="I119" s="130">
        <v>0</v>
      </c>
    </row>
    <row r="120" spans="1:9" ht="28.5" customHeight="1" x14ac:dyDescent="0.2">
      <c r="A120" s="77">
        <v>0</v>
      </c>
      <c r="B120" s="49" t="s">
        <v>75</v>
      </c>
      <c r="C120" s="92">
        <v>501</v>
      </c>
      <c r="D120" s="93">
        <v>200000000</v>
      </c>
      <c r="E120" s="94">
        <v>200</v>
      </c>
      <c r="F120" s="130">
        <f>F121</f>
        <v>105</v>
      </c>
      <c r="G120" s="130">
        <v>0</v>
      </c>
      <c r="H120" s="130">
        <f>H121</f>
        <v>105</v>
      </c>
      <c r="I120" s="130">
        <v>0</v>
      </c>
    </row>
    <row r="121" spans="1:9" ht="25.5" x14ac:dyDescent="0.2">
      <c r="A121" s="77">
        <v>0</v>
      </c>
      <c r="B121" s="49" t="s">
        <v>76</v>
      </c>
      <c r="C121" s="92">
        <v>501</v>
      </c>
      <c r="D121" s="93">
        <v>200000000</v>
      </c>
      <c r="E121" s="94">
        <v>240</v>
      </c>
      <c r="F121" s="130">
        <v>105</v>
      </c>
      <c r="G121" s="130"/>
      <c r="H121" s="130">
        <v>105</v>
      </c>
      <c r="I121" s="130"/>
    </row>
    <row r="122" spans="1:9" hidden="1" x14ac:dyDescent="0.2">
      <c r="A122" s="77"/>
      <c r="B122" s="50" t="s">
        <v>173</v>
      </c>
      <c r="C122" s="90">
        <v>503</v>
      </c>
      <c r="D122" s="91"/>
      <c r="E122" s="122"/>
      <c r="F122" s="129">
        <f>F123</f>
        <v>0</v>
      </c>
      <c r="G122" s="129">
        <f>G123</f>
        <v>0</v>
      </c>
      <c r="H122" s="129">
        <f>H123</f>
        <v>0</v>
      </c>
      <c r="I122" s="129">
        <f>I123</f>
        <v>0</v>
      </c>
    </row>
    <row r="123" spans="1:9" ht="38.25" hidden="1" x14ac:dyDescent="0.2">
      <c r="A123" s="77"/>
      <c r="B123" s="49" t="s">
        <v>172</v>
      </c>
      <c r="C123" s="92">
        <v>503</v>
      </c>
      <c r="D123" s="93">
        <v>4000000000</v>
      </c>
      <c r="E123" s="94"/>
      <c r="F123" s="130">
        <f>F132+F124+F128</f>
        <v>0</v>
      </c>
      <c r="G123" s="130">
        <f>G132+G124+G128</f>
        <v>0</v>
      </c>
      <c r="H123" s="130">
        <f>H132+H124+H128</f>
        <v>0</v>
      </c>
      <c r="I123" s="130">
        <f>I132+I124+I128</f>
        <v>0</v>
      </c>
    </row>
    <row r="124" spans="1:9" ht="51" hidden="1" x14ac:dyDescent="0.2">
      <c r="A124" s="77"/>
      <c r="B124" s="49" t="s">
        <v>123</v>
      </c>
      <c r="C124" s="92">
        <v>503</v>
      </c>
      <c r="D124" s="93" t="s">
        <v>174</v>
      </c>
      <c r="E124" s="94"/>
      <c r="F124" s="130">
        <f t="shared" ref="F124:I126" si="8">F125</f>
        <v>0</v>
      </c>
      <c r="G124" s="130">
        <f t="shared" si="8"/>
        <v>0</v>
      </c>
      <c r="H124" s="130">
        <f t="shared" si="8"/>
        <v>0</v>
      </c>
      <c r="I124" s="130">
        <f t="shared" si="8"/>
        <v>0</v>
      </c>
    </row>
    <row r="125" spans="1:9" ht="51" hidden="1" x14ac:dyDescent="0.2">
      <c r="A125" s="77"/>
      <c r="B125" s="49" t="s">
        <v>171</v>
      </c>
      <c r="C125" s="92">
        <v>503</v>
      </c>
      <c r="D125" s="93" t="s">
        <v>175</v>
      </c>
      <c r="E125" s="94"/>
      <c r="F125" s="130">
        <f t="shared" si="8"/>
        <v>0</v>
      </c>
      <c r="G125" s="130">
        <f t="shared" si="8"/>
        <v>0</v>
      </c>
      <c r="H125" s="130">
        <f t="shared" si="8"/>
        <v>0</v>
      </c>
      <c r="I125" s="130">
        <f t="shared" si="8"/>
        <v>0</v>
      </c>
    </row>
    <row r="126" spans="1:9" ht="25.5" hidden="1" x14ac:dyDescent="0.2">
      <c r="A126" s="77"/>
      <c r="B126" s="49" t="s">
        <v>75</v>
      </c>
      <c r="C126" s="92">
        <v>503</v>
      </c>
      <c r="D126" s="93" t="s">
        <v>175</v>
      </c>
      <c r="E126" s="94">
        <v>200</v>
      </c>
      <c r="F126" s="130">
        <f t="shared" si="8"/>
        <v>0</v>
      </c>
      <c r="G126" s="130">
        <f t="shared" si="8"/>
        <v>0</v>
      </c>
      <c r="H126" s="130">
        <f t="shared" si="8"/>
        <v>0</v>
      </c>
      <c r="I126" s="130">
        <f t="shared" si="8"/>
        <v>0</v>
      </c>
    </row>
    <row r="127" spans="1:9" ht="33.75" hidden="1" customHeight="1" x14ac:dyDescent="0.2">
      <c r="A127" s="77"/>
      <c r="B127" s="49" t="s">
        <v>76</v>
      </c>
      <c r="C127" s="92">
        <v>503</v>
      </c>
      <c r="D127" s="93" t="s">
        <v>175</v>
      </c>
      <c r="E127" s="94">
        <v>240</v>
      </c>
      <c r="F127" s="130"/>
      <c r="G127" s="130"/>
      <c r="H127" s="130"/>
      <c r="I127" s="130"/>
    </row>
    <row r="128" spans="1:9" ht="78" hidden="1" customHeight="1" x14ac:dyDescent="0.2">
      <c r="A128" s="77"/>
      <c r="B128" s="49" t="s">
        <v>187</v>
      </c>
      <c r="C128" s="92">
        <v>503</v>
      </c>
      <c r="D128" s="93" t="s">
        <v>214</v>
      </c>
      <c r="E128" s="94"/>
      <c r="F128" s="130">
        <f>F129</f>
        <v>0</v>
      </c>
      <c r="G128" s="130"/>
      <c r="H128" s="130">
        <f>H129</f>
        <v>0</v>
      </c>
      <c r="I128" s="130"/>
    </row>
    <row r="129" spans="1:9" ht="82.15" hidden="1" customHeight="1" x14ac:dyDescent="0.2">
      <c r="A129" s="77"/>
      <c r="B129" s="49" t="s">
        <v>216</v>
      </c>
      <c r="C129" s="92">
        <v>503</v>
      </c>
      <c r="D129" s="93" t="s">
        <v>215</v>
      </c>
      <c r="E129" s="94"/>
      <c r="F129" s="130">
        <f>F130</f>
        <v>0</v>
      </c>
      <c r="G129" s="130"/>
      <c r="H129" s="130">
        <f>H130</f>
        <v>0</v>
      </c>
      <c r="I129" s="130"/>
    </row>
    <row r="130" spans="1:9" ht="33.75" hidden="1" customHeight="1" x14ac:dyDescent="0.2">
      <c r="A130" s="77"/>
      <c r="B130" s="49" t="s">
        <v>75</v>
      </c>
      <c r="C130" s="92">
        <v>503</v>
      </c>
      <c r="D130" s="93" t="s">
        <v>215</v>
      </c>
      <c r="E130" s="94">
        <v>200</v>
      </c>
      <c r="F130" s="130">
        <f>F131</f>
        <v>0</v>
      </c>
      <c r="G130" s="130"/>
      <c r="H130" s="130">
        <f>H131</f>
        <v>0</v>
      </c>
      <c r="I130" s="130"/>
    </row>
    <row r="131" spans="1:9" ht="33.75" hidden="1" customHeight="1" x14ac:dyDescent="0.2">
      <c r="A131" s="77"/>
      <c r="B131" s="49" t="s">
        <v>76</v>
      </c>
      <c r="C131" s="92">
        <v>503</v>
      </c>
      <c r="D131" s="93" t="s">
        <v>215</v>
      </c>
      <c r="E131" s="94">
        <v>240</v>
      </c>
      <c r="F131" s="130">
        <v>0</v>
      </c>
      <c r="G131" s="130"/>
      <c r="H131" s="130">
        <v>0</v>
      </c>
      <c r="I131" s="130"/>
    </row>
    <row r="132" spans="1:9" ht="55.15" hidden="1" customHeight="1" x14ac:dyDescent="0.2">
      <c r="A132" s="77"/>
      <c r="B132" s="49" t="s">
        <v>221</v>
      </c>
      <c r="C132" s="92">
        <v>503</v>
      </c>
      <c r="D132" s="93" t="s">
        <v>212</v>
      </c>
      <c r="E132" s="94"/>
      <c r="F132" s="130">
        <f t="shared" ref="F132:I133" si="9">F133</f>
        <v>0</v>
      </c>
      <c r="G132" s="130">
        <f t="shared" si="9"/>
        <v>0</v>
      </c>
      <c r="H132" s="130">
        <f t="shared" si="9"/>
        <v>0</v>
      </c>
      <c r="I132" s="130">
        <f t="shared" si="9"/>
        <v>0</v>
      </c>
    </row>
    <row r="133" spans="1:9" ht="33.75" hidden="1" customHeight="1" x14ac:dyDescent="0.2">
      <c r="A133" s="77"/>
      <c r="B133" s="49" t="s">
        <v>75</v>
      </c>
      <c r="C133" s="92">
        <v>503</v>
      </c>
      <c r="D133" s="93" t="s">
        <v>212</v>
      </c>
      <c r="E133" s="94">
        <v>200</v>
      </c>
      <c r="F133" s="130">
        <f t="shared" si="9"/>
        <v>0</v>
      </c>
      <c r="G133" s="130">
        <f t="shared" si="9"/>
        <v>0</v>
      </c>
      <c r="H133" s="130">
        <f t="shared" si="9"/>
        <v>0</v>
      </c>
      <c r="I133" s="130">
        <f t="shared" si="9"/>
        <v>0</v>
      </c>
    </row>
    <row r="134" spans="1:9" ht="0.75" hidden="1" customHeight="1" x14ac:dyDescent="0.2">
      <c r="A134" s="77"/>
      <c r="B134" s="49" t="s">
        <v>76</v>
      </c>
      <c r="C134" s="92">
        <v>503</v>
      </c>
      <c r="D134" s="93" t="s">
        <v>212</v>
      </c>
      <c r="E134" s="94">
        <v>240</v>
      </c>
      <c r="F134" s="130">
        <v>0</v>
      </c>
      <c r="G134" s="130">
        <v>0</v>
      </c>
      <c r="H134" s="130">
        <v>0</v>
      </c>
      <c r="I134" s="130">
        <v>0</v>
      </c>
    </row>
    <row r="135" spans="1:9" s="7" customFormat="1" ht="0.75" hidden="1" customHeight="1" x14ac:dyDescent="0.2">
      <c r="A135" s="77"/>
      <c r="B135" s="50" t="s">
        <v>173</v>
      </c>
      <c r="C135" s="90">
        <v>503</v>
      </c>
      <c r="D135" s="91"/>
      <c r="E135" s="122"/>
      <c r="F135" s="129">
        <f>F136</f>
        <v>0</v>
      </c>
      <c r="G135" s="129">
        <f>G136</f>
        <v>0</v>
      </c>
      <c r="H135" s="129">
        <f>H136</f>
        <v>0</v>
      </c>
      <c r="I135" s="129">
        <f>I136</f>
        <v>0</v>
      </c>
    </row>
    <row r="136" spans="1:9" s="7" customFormat="1" ht="41.25" hidden="1" customHeight="1" x14ac:dyDescent="0.2">
      <c r="A136" s="77"/>
      <c r="B136" s="49" t="s">
        <v>303</v>
      </c>
      <c r="C136" s="92">
        <v>503</v>
      </c>
      <c r="D136" s="93">
        <v>900000000</v>
      </c>
      <c r="E136" s="94"/>
      <c r="F136" s="130">
        <f>F137+F144</f>
        <v>0</v>
      </c>
      <c r="G136" s="130">
        <f>G137+G144</f>
        <v>0</v>
      </c>
      <c r="H136" s="130">
        <f>H137+H144</f>
        <v>0</v>
      </c>
      <c r="I136" s="130">
        <f>I137+I144</f>
        <v>0</v>
      </c>
    </row>
    <row r="137" spans="1:9" s="7" customFormat="1" ht="51" hidden="1" x14ac:dyDescent="0.2">
      <c r="A137" s="77"/>
      <c r="B137" s="49" t="s">
        <v>170</v>
      </c>
      <c r="C137" s="92">
        <v>503</v>
      </c>
      <c r="D137" s="93" t="s">
        <v>41</v>
      </c>
      <c r="E137" s="94"/>
      <c r="F137" s="130">
        <f>F138+F141</f>
        <v>0</v>
      </c>
      <c r="G137" s="130">
        <f>G138+G141</f>
        <v>0</v>
      </c>
      <c r="H137" s="130">
        <f>H138+H141</f>
        <v>0</v>
      </c>
      <c r="I137" s="130">
        <f>I138+I141</f>
        <v>0</v>
      </c>
    </row>
    <row r="138" spans="1:9" s="7" customFormat="1" hidden="1" x14ac:dyDescent="0.2">
      <c r="A138" s="77"/>
      <c r="B138" s="49" t="s">
        <v>186</v>
      </c>
      <c r="C138" s="92">
        <v>503</v>
      </c>
      <c r="D138" s="93" t="s">
        <v>184</v>
      </c>
      <c r="E138" s="94"/>
      <c r="F138" s="130">
        <f>F139</f>
        <v>0</v>
      </c>
      <c r="G138" s="130">
        <f t="shared" ref="G138:I139" si="10">G139</f>
        <v>0</v>
      </c>
      <c r="H138" s="130">
        <f>H139</f>
        <v>0</v>
      </c>
      <c r="I138" s="130">
        <f t="shared" si="10"/>
        <v>0</v>
      </c>
    </row>
    <row r="139" spans="1:9" s="7" customFormat="1" ht="29.25" hidden="1" customHeight="1" x14ac:dyDescent="0.2">
      <c r="A139" s="77"/>
      <c r="B139" s="49" t="s">
        <v>75</v>
      </c>
      <c r="C139" s="92">
        <v>503</v>
      </c>
      <c r="D139" s="93" t="s">
        <v>184</v>
      </c>
      <c r="E139" s="94">
        <v>200</v>
      </c>
      <c r="F139" s="130">
        <f>F140</f>
        <v>0</v>
      </c>
      <c r="G139" s="130">
        <f t="shared" si="10"/>
        <v>0</v>
      </c>
      <c r="H139" s="130">
        <f>H140</f>
        <v>0</v>
      </c>
      <c r="I139" s="130">
        <f t="shared" si="10"/>
        <v>0</v>
      </c>
    </row>
    <row r="140" spans="1:9" s="7" customFormat="1" ht="41.25" hidden="1" customHeight="1" x14ac:dyDescent="0.2">
      <c r="A140" s="77"/>
      <c r="B140" s="49" t="s">
        <v>76</v>
      </c>
      <c r="C140" s="92">
        <v>503</v>
      </c>
      <c r="D140" s="93" t="s">
        <v>184</v>
      </c>
      <c r="E140" s="94">
        <v>240</v>
      </c>
      <c r="F140" s="130"/>
      <c r="G140" s="130"/>
      <c r="H140" s="130"/>
      <c r="I140" s="130"/>
    </row>
    <row r="141" spans="1:9" s="7" customFormat="1" hidden="1" x14ac:dyDescent="0.2">
      <c r="A141" s="77"/>
      <c r="B141" s="49" t="s">
        <v>230</v>
      </c>
      <c r="C141" s="92">
        <v>503</v>
      </c>
      <c r="D141" s="93" t="s">
        <v>236</v>
      </c>
      <c r="E141" s="94"/>
      <c r="F141" s="130">
        <f>F142</f>
        <v>0</v>
      </c>
      <c r="G141" s="130"/>
      <c r="H141" s="130">
        <f>H142</f>
        <v>0</v>
      </c>
      <c r="I141" s="130"/>
    </row>
    <row r="142" spans="1:9" s="7" customFormat="1" ht="25.5" hidden="1" x14ac:dyDescent="0.2">
      <c r="A142" s="77"/>
      <c r="B142" s="49" t="s">
        <v>75</v>
      </c>
      <c r="C142" s="92">
        <v>503</v>
      </c>
      <c r="D142" s="93" t="s">
        <v>236</v>
      </c>
      <c r="E142" s="94">
        <v>200</v>
      </c>
      <c r="F142" s="130">
        <f>F143</f>
        <v>0</v>
      </c>
      <c r="G142" s="130"/>
      <c r="H142" s="130">
        <f>H143</f>
        <v>0</v>
      </c>
      <c r="I142" s="130"/>
    </row>
    <row r="143" spans="1:9" s="7" customFormat="1" ht="25.5" hidden="1" x14ac:dyDescent="0.2">
      <c r="A143" s="77"/>
      <c r="B143" s="49" t="s">
        <v>76</v>
      </c>
      <c r="C143" s="92">
        <v>503</v>
      </c>
      <c r="D143" s="93" t="s">
        <v>236</v>
      </c>
      <c r="E143" s="94">
        <v>240</v>
      </c>
      <c r="F143" s="130"/>
      <c r="G143" s="130"/>
      <c r="H143" s="130"/>
      <c r="I143" s="130"/>
    </row>
    <row r="144" spans="1:9" s="7" customFormat="1" ht="76.5" hidden="1" x14ac:dyDescent="0.2">
      <c r="A144" s="77"/>
      <c r="B144" s="49" t="s">
        <v>108</v>
      </c>
      <c r="C144" s="92">
        <v>503</v>
      </c>
      <c r="D144" s="93" t="s">
        <v>223</v>
      </c>
      <c r="E144" s="94"/>
      <c r="F144" s="130">
        <f>F145</f>
        <v>0</v>
      </c>
      <c r="G144" s="130"/>
      <c r="H144" s="130">
        <f>H145</f>
        <v>0</v>
      </c>
      <c r="I144" s="130"/>
    </row>
    <row r="145" spans="1:9" s="7" customFormat="1" ht="51" hidden="1" x14ac:dyDescent="0.2">
      <c r="A145" s="77"/>
      <c r="B145" s="49" t="s">
        <v>247</v>
      </c>
      <c r="C145" s="92">
        <v>503</v>
      </c>
      <c r="D145" s="93" t="s">
        <v>246</v>
      </c>
      <c r="E145" s="94"/>
      <c r="F145" s="130">
        <f>F146</f>
        <v>0</v>
      </c>
      <c r="G145" s="130"/>
      <c r="H145" s="130">
        <f>H146</f>
        <v>0</v>
      </c>
      <c r="I145" s="130"/>
    </row>
    <row r="146" spans="1:9" s="7" customFormat="1" ht="25.5" hidden="1" x14ac:dyDescent="0.2">
      <c r="A146" s="77"/>
      <c r="B146" s="49" t="s">
        <v>75</v>
      </c>
      <c r="C146" s="92">
        <v>503</v>
      </c>
      <c r="D146" s="93" t="s">
        <v>246</v>
      </c>
      <c r="E146" s="94">
        <v>200</v>
      </c>
      <c r="F146" s="130">
        <f>F147</f>
        <v>0</v>
      </c>
      <c r="G146" s="130"/>
      <c r="H146" s="130">
        <f>H147</f>
        <v>0</v>
      </c>
      <c r="I146" s="130"/>
    </row>
    <row r="147" spans="1:9" s="7" customFormat="1" ht="25.5" hidden="1" x14ac:dyDescent="0.2">
      <c r="A147" s="77"/>
      <c r="B147" s="49" t="s">
        <v>76</v>
      </c>
      <c r="C147" s="92">
        <v>503</v>
      </c>
      <c r="D147" s="93" t="s">
        <v>246</v>
      </c>
      <c r="E147" s="94">
        <v>240</v>
      </c>
      <c r="F147" s="130"/>
      <c r="G147" s="130"/>
      <c r="H147" s="130"/>
      <c r="I147" s="130"/>
    </row>
    <row r="148" spans="1:9" s="7" customFormat="1" ht="25.5" hidden="1" x14ac:dyDescent="0.2">
      <c r="A148" s="121"/>
      <c r="B148" s="50" t="s">
        <v>243</v>
      </c>
      <c r="C148" s="90">
        <v>602</v>
      </c>
      <c r="D148" s="91"/>
      <c r="E148" s="122"/>
      <c r="F148" s="129">
        <f>F149</f>
        <v>0</v>
      </c>
      <c r="G148" s="129">
        <f>G149</f>
        <v>0</v>
      </c>
      <c r="H148" s="129">
        <f>H149</f>
        <v>0</v>
      </c>
      <c r="I148" s="129">
        <f>I149</f>
        <v>0</v>
      </c>
    </row>
    <row r="149" spans="1:9" s="7" customFormat="1" hidden="1" x14ac:dyDescent="0.2">
      <c r="A149" s="77"/>
      <c r="B149" s="49" t="s">
        <v>94</v>
      </c>
      <c r="C149" s="92">
        <v>602</v>
      </c>
      <c r="D149" s="93">
        <v>9000000000</v>
      </c>
      <c r="E149" s="94"/>
      <c r="F149" s="130">
        <f>F150+F155</f>
        <v>0</v>
      </c>
      <c r="G149" s="130">
        <f>G150+G155</f>
        <v>0</v>
      </c>
      <c r="H149" s="130">
        <f>H150+H155</f>
        <v>0</v>
      </c>
      <c r="I149" s="130">
        <f>I150+I155</f>
        <v>0</v>
      </c>
    </row>
    <row r="150" spans="1:9" s="7" customFormat="1" ht="25.5" hidden="1" x14ac:dyDescent="0.2">
      <c r="A150" s="77"/>
      <c r="B150" s="49" t="s">
        <v>176</v>
      </c>
      <c r="C150" s="92">
        <v>602</v>
      </c>
      <c r="D150" s="93">
        <v>9000070000</v>
      </c>
      <c r="E150" s="94"/>
      <c r="F150" s="130">
        <f t="shared" ref="F150:I153" si="11">F151</f>
        <v>0</v>
      </c>
      <c r="G150" s="130">
        <f t="shared" si="11"/>
        <v>0</v>
      </c>
      <c r="H150" s="130">
        <f t="shared" si="11"/>
        <v>0</v>
      </c>
      <c r="I150" s="130">
        <f t="shared" si="11"/>
        <v>0</v>
      </c>
    </row>
    <row r="151" spans="1:9" s="7" customFormat="1" ht="25.5" hidden="1" x14ac:dyDescent="0.2">
      <c r="A151" s="77"/>
      <c r="B151" s="98" t="s">
        <v>237</v>
      </c>
      <c r="C151" s="92">
        <v>602</v>
      </c>
      <c r="D151" s="93">
        <v>9000076000</v>
      </c>
      <c r="E151" s="94"/>
      <c r="F151" s="130">
        <f t="shared" si="11"/>
        <v>0</v>
      </c>
      <c r="G151" s="130">
        <f t="shared" si="11"/>
        <v>0</v>
      </c>
      <c r="H151" s="130">
        <f t="shared" si="11"/>
        <v>0</v>
      </c>
      <c r="I151" s="130">
        <f t="shared" si="11"/>
        <v>0</v>
      </c>
    </row>
    <row r="152" spans="1:9" s="7" customFormat="1" ht="38.25" hidden="1" x14ac:dyDescent="0.2">
      <c r="A152" s="77"/>
      <c r="B152" s="98" t="s">
        <v>240</v>
      </c>
      <c r="C152" s="92">
        <v>602</v>
      </c>
      <c r="D152" s="93">
        <v>9000076230</v>
      </c>
      <c r="E152" s="94"/>
      <c r="F152" s="130">
        <f t="shared" si="11"/>
        <v>0</v>
      </c>
      <c r="G152" s="130">
        <f t="shared" si="11"/>
        <v>0</v>
      </c>
      <c r="H152" s="130">
        <f t="shared" si="11"/>
        <v>0</v>
      </c>
      <c r="I152" s="130">
        <f t="shared" si="11"/>
        <v>0</v>
      </c>
    </row>
    <row r="153" spans="1:9" s="7" customFormat="1" ht="25.5" hidden="1" x14ac:dyDescent="0.2">
      <c r="A153" s="77"/>
      <c r="B153" s="49" t="s">
        <v>75</v>
      </c>
      <c r="C153" s="92">
        <v>602</v>
      </c>
      <c r="D153" s="93">
        <v>9000076230</v>
      </c>
      <c r="E153" s="94">
        <v>200</v>
      </c>
      <c r="F153" s="130">
        <f t="shared" si="11"/>
        <v>0</v>
      </c>
      <c r="G153" s="130">
        <f t="shared" si="11"/>
        <v>0</v>
      </c>
      <c r="H153" s="130">
        <f t="shared" si="11"/>
        <v>0</v>
      </c>
      <c r="I153" s="130">
        <f t="shared" si="11"/>
        <v>0</v>
      </c>
    </row>
    <row r="154" spans="1:9" s="7" customFormat="1" ht="25.5" hidden="1" x14ac:dyDescent="0.2">
      <c r="A154" s="77"/>
      <c r="B154" s="49" t="s">
        <v>76</v>
      </c>
      <c r="C154" s="92">
        <v>602</v>
      </c>
      <c r="D154" s="93">
        <v>9000076230</v>
      </c>
      <c r="E154" s="94">
        <v>240</v>
      </c>
      <c r="F154" s="130"/>
      <c r="G154" s="130"/>
      <c r="H154" s="130"/>
      <c r="I154" s="130"/>
    </row>
    <row r="155" spans="1:9" s="7" customFormat="1" ht="76.5" hidden="1" x14ac:dyDescent="0.2">
      <c r="A155" s="77"/>
      <c r="B155" s="49" t="s">
        <v>108</v>
      </c>
      <c r="C155" s="92">
        <v>602</v>
      </c>
      <c r="D155" s="93" t="s">
        <v>30</v>
      </c>
      <c r="E155" s="94"/>
      <c r="F155" s="130">
        <f>F156</f>
        <v>0</v>
      </c>
      <c r="G155" s="130"/>
      <c r="H155" s="130">
        <f>H156</f>
        <v>0</v>
      </c>
      <c r="I155" s="130"/>
    </row>
    <row r="156" spans="1:9" s="7" customFormat="1" ht="27.75" hidden="1" customHeight="1" x14ac:dyDescent="0.2">
      <c r="A156" s="77"/>
      <c r="B156" s="49" t="s">
        <v>241</v>
      </c>
      <c r="C156" s="92">
        <v>602</v>
      </c>
      <c r="D156" s="93" t="s">
        <v>242</v>
      </c>
      <c r="E156" s="94"/>
      <c r="F156" s="130">
        <f>F157</f>
        <v>0</v>
      </c>
      <c r="G156" s="130"/>
      <c r="H156" s="130">
        <f>H157</f>
        <v>0</v>
      </c>
      <c r="I156" s="130"/>
    </row>
    <row r="157" spans="1:9" s="7" customFormat="1" ht="25.5" hidden="1" x14ac:dyDescent="0.2">
      <c r="A157" s="77"/>
      <c r="B157" s="49" t="s">
        <v>75</v>
      </c>
      <c r="C157" s="92">
        <v>602</v>
      </c>
      <c r="D157" s="93" t="s">
        <v>242</v>
      </c>
      <c r="E157" s="94">
        <v>200</v>
      </c>
      <c r="F157" s="130">
        <f>F158</f>
        <v>0</v>
      </c>
      <c r="G157" s="130"/>
      <c r="H157" s="130">
        <f>H158</f>
        <v>0</v>
      </c>
      <c r="I157" s="130"/>
    </row>
    <row r="158" spans="1:9" s="7" customFormat="1" ht="25.5" hidden="1" x14ac:dyDescent="0.2">
      <c r="A158" s="77"/>
      <c r="B158" s="49" t="s">
        <v>76</v>
      </c>
      <c r="C158" s="92">
        <v>602</v>
      </c>
      <c r="D158" s="93" t="s">
        <v>242</v>
      </c>
      <c r="E158" s="94">
        <v>240</v>
      </c>
      <c r="F158" s="130"/>
      <c r="G158" s="130"/>
      <c r="H158" s="130"/>
      <c r="I158" s="130"/>
    </row>
    <row r="159" spans="1:9" s="7" customFormat="1" hidden="1" x14ac:dyDescent="0.2">
      <c r="A159" s="121"/>
      <c r="B159" s="50" t="s">
        <v>251</v>
      </c>
      <c r="C159" s="90">
        <v>605</v>
      </c>
      <c r="D159" s="91"/>
      <c r="E159" s="122"/>
      <c r="F159" s="129">
        <f>F160</f>
        <v>0</v>
      </c>
      <c r="G159" s="129">
        <f t="shared" ref="G159:I159" si="12">G160</f>
        <v>0</v>
      </c>
      <c r="H159" s="129">
        <f t="shared" si="12"/>
        <v>0</v>
      </c>
      <c r="I159" s="129">
        <f t="shared" si="12"/>
        <v>0</v>
      </c>
    </row>
    <row r="160" spans="1:9" s="83" customFormat="1" ht="25.5" hidden="1" x14ac:dyDescent="0.2">
      <c r="A160" s="77"/>
      <c r="B160" s="49" t="s">
        <v>300</v>
      </c>
      <c r="C160" s="92">
        <v>605</v>
      </c>
      <c r="D160" s="93">
        <v>200000000</v>
      </c>
      <c r="E160" s="94"/>
      <c r="F160" s="130">
        <f>F161</f>
        <v>0</v>
      </c>
      <c r="G160" s="130"/>
      <c r="H160" s="130"/>
      <c r="I160" s="130"/>
    </row>
    <row r="161" spans="1:9" s="83" customFormat="1" ht="25.5" hidden="1" x14ac:dyDescent="0.2">
      <c r="A161" s="77"/>
      <c r="B161" s="49" t="s">
        <v>75</v>
      </c>
      <c r="C161" s="92">
        <v>605</v>
      </c>
      <c r="D161" s="93">
        <v>200000000</v>
      </c>
      <c r="E161" s="94">
        <v>200</v>
      </c>
      <c r="F161" s="130">
        <f>F162</f>
        <v>0</v>
      </c>
      <c r="G161" s="130"/>
      <c r="H161" s="130"/>
      <c r="I161" s="130"/>
    </row>
    <row r="162" spans="1:9" s="83" customFormat="1" ht="25.5" hidden="1" x14ac:dyDescent="0.2">
      <c r="A162" s="77"/>
      <c r="B162" s="49" t="s">
        <v>76</v>
      </c>
      <c r="C162" s="92">
        <v>605</v>
      </c>
      <c r="D162" s="93">
        <v>200000000</v>
      </c>
      <c r="E162" s="94">
        <v>240</v>
      </c>
      <c r="F162" s="130"/>
      <c r="G162" s="130"/>
      <c r="H162" s="130"/>
      <c r="I162" s="130"/>
    </row>
    <row r="163" spans="1:9" x14ac:dyDescent="0.2">
      <c r="A163" s="77">
        <v>0</v>
      </c>
      <c r="B163" s="50" t="s">
        <v>166</v>
      </c>
      <c r="C163" s="90">
        <v>707</v>
      </c>
      <c r="D163" s="91">
        <v>0</v>
      </c>
      <c r="E163" s="122">
        <v>0</v>
      </c>
      <c r="F163" s="129">
        <f>F164</f>
        <v>2568.7399999999998</v>
      </c>
      <c r="G163" s="129">
        <f t="shared" ref="G163:I163" si="13">G164</f>
        <v>204.45500000000001</v>
      </c>
      <c r="H163" s="129">
        <f t="shared" si="13"/>
        <v>2681.471</v>
      </c>
      <c r="I163" s="129">
        <f t="shared" si="13"/>
        <v>204.45500000000001</v>
      </c>
    </row>
    <row r="164" spans="1:9" ht="25.5" x14ac:dyDescent="0.2">
      <c r="A164" s="77">
        <v>0</v>
      </c>
      <c r="B164" s="49" t="s">
        <v>304</v>
      </c>
      <c r="C164" s="92">
        <v>707</v>
      </c>
      <c r="D164" s="93" t="s">
        <v>32</v>
      </c>
      <c r="E164" s="94">
        <v>0</v>
      </c>
      <c r="F164" s="130">
        <f>F170</f>
        <v>2568.7399999999998</v>
      </c>
      <c r="G164" s="130">
        <f>G170</f>
        <v>204.45500000000001</v>
      </c>
      <c r="H164" s="130">
        <f>H170</f>
        <v>2681.471</v>
      </c>
      <c r="I164" s="130">
        <f>I170</f>
        <v>204.45500000000001</v>
      </c>
    </row>
    <row r="165" spans="1:9" ht="25.5" hidden="1" x14ac:dyDescent="0.2">
      <c r="A165" s="77">
        <v>0</v>
      </c>
      <c r="B165" s="49" t="s">
        <v>113</v>
      </c>
      <c r="C165" s="92">
        <v>707</v>
      </c>
      <c r="D165" s="93" t="s">
        <v>32</v>
      </c>
      <c r="E165" s="94">
        <v>0</v>
      </c>
      <c r="F165" s="130">
        <v>0</v>
      </c>
      <c r="G165" s="130">
        <v>1</v>
      </c>
      <c r="H165" s="130">
        <v>0</v>
      </c>
      <c r="I165" s="130">
        <v>1</v>
      </c>
    </row>
    <row r="166" spans="1:9" ht="38.25" hidden="1" x14ac:dyDescent="0.2">
      <c r="A166" s="77">
        <v>0</v>
      </c>
      <c r="B166" s="49" t="s">
        <v>101</v>
      </c>
      <c r="C166" s="92">
        <v>707</v>
      </c>
      <c r="D166" s="93" t="s">
        <v>33</v>
      </c>
      <c r="E166" s="94">
        <v>0</v>
      </c>
      <c r="F166" s="130">
        <v>0</v>
      </c>
      <c r="G166" s="130">
        <v>0</v>
      </c>
      <c r="H166" s="130">
        <v>0</v>
      </c>
      <c r="I166" s="130">
        <v>0</v>
      </c>
    </row>
    <row r="167" spans="1:9" ht="38.25" hidden="1" x14ac:dyDescent="0.2">
      <c r="A167" s="77">
        <v>0</v>
      </c>
      <c r="B167" s="49" t="s">
        <v>101</v>
      </c>
      <c r="C167" s="92">
        <v>707</v>
      </c>
      <c r="D167" s="93" t="s">
        <v>33</v>
      </c>
      <c r="E167" s="94">
        <v>0</v>
      </c>
      <c r="F167" s="130">
        <v>0</v>
      </c>
      <c r="G167" s="130">
        <v>0</v>
      </c>
      <c r="H167" s="130">
        <v>0</v>
      </c>
      <c r="I167" s="130">
        <v>0</v>
      </c>
    </row>
    <row r="168" spans="1:9" ht="38.25" hidden="1" x14ac:dyDescent="0.2">
      <c r="A168" s="77">
        <v>0</v>
      </c>
      <c r="B168" s="49" t="s">
        <v>101</v>
      </c>
      <c r="C168" s="92">
        <v>707</v>
      </c>
      <c r="D168" s="93" t="s">
        <v>33</v>
      </c>
      <c r="E168" s="94">
        <v>0</v>
      </c>
      <c r="F168" s="130">
        <v>0</v>
      </c>
      <c r="G168" s="130">
        <v>0</v>
      </c>
      <c r="H168" s="130">
        <v>0</v>
      </c>
      <c r="I168" s="130">
        <v>0</v>
      </c>
    </row>
    <row r="169" spans="1:9" ht="38.25" hidden="1" x14ac:dyDescent="0.2">
      <c r="A169" s="77">
        <v>0</v>
      </c>
      <c r="B169" s="49" t="s">
        <v>101</v>
      </c>
      <c r="C169" s="92">
        <v>707</v>
      </c>
      <c r="D169" s="93" t="s">
        <v>33</v>
      </c>
      <c r="E169" s="94">
        <v>0</v>
      </c>
      <c r="F169" s="130">
        <v>0</v>
      </c>
      <c r="G169" s="130">
        <v>0</v>
      </c>
      <c r="H169" s="130">
        <v>0</v>
      </c>
      <c r="I169" s="130">
        <v>0</v>
      </c>
    </row>
    <row r="170" spans="1:9" ht="25.5" x14ac:dyDescent="0.2">
      <c r="A170" s="77">
        <v>0</v>
      </c>
      <c r="B170" s="49" t="s">
        <v>102</v>
      </c>
      <c r="C170" s="92">
        <v>707</v>
      </c>
      <c r="D170" s="93" t="s">
        <v>32</v>
      </c>
      <c r="E170" s="94">
        <v>600</v>
      </c>
      <c r="F170" s="130">
        <f>F171</f>
        <v>2568.7399999999998</v>
      </c>
      <c r="G170" s="130">
        <f t="shared" ref="G170:I170" si="14">G171</f>
        <v>204.45500000000001</v>
      </c>
      <c r="H170" s="130">
        <f t="shared" si="14"/>
        <v>2681.471</v>
      </c>
      <c r="I170" s="130">
        <f t="shared" si="14"/>
        <v>204.45500000000001</v>
      </c>
    </row>
    <row r="171" spans="1:9" x14ac:dyDescent="0.2">
      <c r="A171" s="77">
        <v>0</v>
      </c>
      <c r="B171" s="49" t="s">
        <v>103</v>
      </c>
      <c r="C171" s="92">
        <v>707</v>
      </c>
      <c r="D171" s="93" t="s">
        <v>32</v>
      </c>
      <c r="E171" s="94">
        <v>620</v>
      </c>
      <c r="F171" s="130">
        <v>2568.7399999999998</v>
      </c>
      <c r="G171" s="130">
        <v>204.45500000000001</v>
      </c>
      <c r="H171" s="130">
        <v>2681.471</v>
      </c>
      <c r="I171" s="130">
        <v>204.45500000000001</v>
      </c>
    </row>
    <row r="172" spans="1:9" ht="51" hidden="1" x14ac:dyDescent="0.2">
      <c r="A172" s="77">
        <v>0</v>
      </c>
      <c r="B172" s="49" t="s">
        <v>187</v>
      </c>
      <c r="C172" s="92">
        <v>707</v>
      </c>
      <c r="D172" s="93" t="s">
        <v>203</v>
      </c>
      <c r="E172" s="94">
        <v>0</v>
      </c>
      <c r="F172" s="130">
        <f>F173</f>
        <v>0</v>
      </c>
      <c r="G172" s="130">
        <f>G173</f>
        <v>0</v>
      </c>
      <c r="H172" s="130">
        <f>H173</f>
        <v>0</v>
      </c>
      <c r="I172" s="130">
        <f>I173</f>
        <v>0</v>
      </c>
    </row>
    <row r="173" spans="1:9" ht="67.5" hidden="1" customHeight="1" x14ac:dyDescent="0.2">
      <c r="A173" s="77">
        <v>0</v>
      </c>
      <c r="B173" s="49" t="s">
        <v>114</v>
      </c>
      <c r="C173" s="92">
        <v>707</v>
      </c>
      <c r="D173" s="93" t="s">
        <v>196</v>
      </c>
      <c r="E173" s="94">
        <v>0</v>
      </c>
      <c r="F173" s="130">
        <f>F176</f>
        <v>0</v>
      </c>
      <c r="G173" s="130">
        <f>G176</f>
        <v>0</v>
      </c>
      <c r="H173" s="130">
        <f>H176</f>
        <v>0</v>
      </c>
      <c r="I173" s="130">
        <f>I176</f>
        <v>0</v>
      </c>
    </row>
    <row r="174" spans="1:9" ht="51" hidden="1" x14ac:dyDescent="0.2">
      <c r="A174" s="77">
        <v>0</v>
      </c>
      <c r="B174" s="49" t="s">
        <v>114</v>
      </c>
      <c r="C174" s="92">
        <v>707</v>
      </c>
      <c r="D174" s="93" t="s">
        <v>34</v>
      </c>
      <c r="E174" s="94">
        <v>0</v>
      </c>
      <c r="F174" s="130">
        <v>0</v>
      </c>
      <c r="G174" s="130">
        <v>0</v>
      </c>
      <c r="H174" s="130">
        <v>0</v>
      </c>
      <c r="I174" s="130">
        <v>0</v>
      </c>
    </row>
    <row r="175" spans="1:9" ht="51" hidden="1" x14ac:dyDescent="0.2">
      <c r="A175" s="77">
        <v>0</v>
      </c>
      <c r="B175" s="49" t="s">
        <v>114</v>
      </c>
      <c r="C175" s="92">
        <v>707</v>
      </c>
      <c r="D175" s="93" t="s">
        <v>34</v>
      </c>
      <c r="E175" s="94">
        <v>0</v>
      </c>
      <c r="F175" s="130">
        <v>0</v>
      </c>
      <c r="G175" s="130">
        <v>0</v>
      </c>
      <c r="H175" s="130">
        <v>0</v>
      </c>
      <c r="I175" s="130">
        <v>0</v>
      </c>
    </row>
    <row r="176" spans="1:9" ht="38.25" hidden="1" x14ac:dyDescent="0.2">
      <c r="A176" s="77">
        <v>0</v>
      </c>
      <c r="B176" s="49" t="s">
        <v>115</v>
      </c>
      <c r="C176" s="92">
        <v>707</v>
      </c>
      <c r="D176" s="93" t="s">
        <v>197</v>
      </c>
      <c r="E176" s="94">
        <v>0</v>
      </c>
      <c r="F176" s="130">
        <f t="shared" ref="F176:I177" si="15">F177</f>
        <v>0</v>
      </c>
      <c r="G176" s="130">
        <f t="shared" si="15"/>
        <v>0</v>
      </c>
      <c r="H176" s="130">
        <f t="shared" si="15"/>
        <v>0</v>
      </c>
      <c r="I176" s="130">
        <f t="shared" si="15"/>
        <v>0</v>
      </c>
    </row>
    <row r="177" spans="1:9" ht="25.5" hidden="1" x14ac:dyDescent="0.2">
      <c r="A177" s="77">
        <v>0</v>
      </c>
      <c r="B177" s="49" t="s">
        <v>102</v>
      </c>
      <c r="C177" s="92">
        <v>707</v>
      </c>
      <c r="D177" s="93" t="s">
        <v>197</v>
      </c>
      <c r="E177" s="94">
        <v>600</v>
      </c>
      <c r="F177" s="130">
        <f t="shared" si="15"/>
        <v>0</v>
      </c>
      <c r="G177" s="130">
        <f t="shared" si="15"/>
        <v>0</v>
      </c>
      <c r="H177" s="130">
        <f t="shared" si="15"/>
        <v>0</v>
      </c>
      <c r="I177" s="130">
        <f t="shared" si="15"/>
        <v>0</v>
      </c>
    </row>
    <row r="178" spans="1:9" hidden="1" x14ac:dyDescent="0.2">
      <c r="A178" s="77">
        <v>0</v>
      </c>
      <c r="B178" s="49" t="s">
        <v>103</v>
      </c>
      <c r="C178" s="92">
        <v>707</v>
      </c>
      <c r="D178" s="93" t="s">
        <v>197</v>
      </c>
      <c r="E178" s="94">
        <v>620</v>
      </c>
      <c r="F178" s="130"/>
      <c r="G178" s="130"/>
      <c r="H178" s="130"/>
      <c r="I178" s="130"/>
    </row>
    <row r="179" spans="1:9" x14ac:dyDescent="0.2">
      <c r="A179" s="77">
        <v>0</v>
      </c>
      <c r="B179" s="50" t="s">
        <v>117</v>
      </c>
      <c r="C179" s="90">
        <v>801</v>
      </c>
      <c r="D179" s="91">
        <v>0</v>
      </c>
      <c r="E179" s="122">
        <v>0</v>
      </c>
      <c r="F179" s="129">
        <f>F180+F204+F225+F188</f>
        <v>37083.949000000001</v>
      </c>
      <c r="G179" s="129">
        <f t="shared" ref="G179:I179" si="16">G180+G204+G225+G188</f>
        <v>189.99</v>
      </c>
      <c r="H179" s="129">
        <f t="shared" si="16"/>
        <v>38726.072999999997</v>
      </c>
      <c r="I179" s="129">
        <f t="shared" si="16"/>
        <v>205.07499999999999</v>
      </c>
    </row>
    <row r="180" spans="1:9" ht="25.5" x14ac:dyDescent="0.2">
      <c r="A180" s="77">
        <v>0</v>
      </c>
      <c r="B180" s="49" t="s">
        <v>305</v>
      </c>
      <c r="C180" s="92">
        <v>801</v>
      </c>
      <c r="D180" s="93" t="s">
        <v>32</v>
      </c>
      <c r="E180" s="94">
        <v>0</v>
      </c>
      <c r="F180" s="130">
        <f>F186</f>
        <v>34515.552000000003</v>
      </c>
      <c r="G180" s="130">
        <f>G186</f>
        <v>189.99</v>
      </c>
      <c r="H180" s="130">
        <f>H186</f>
        <v>36157.675999999999</v>
      </c>
      <c r="I180" s="130">
        <f>I186</f>
        <v>205.07499999999999</v>
      </c>
    </row>
    <row r="181" spans="1:9" ht="25.5" hidden="1" x14ac:dyDescent="0.2">
      <c r="A181" s="77">
        <v>0</v>
      </c>
      <c r="B181" s="49" t="s">
        <v>113</v>
      </c>
      <c r="C181" s="92">
        <v>801</v>
      </c>
      <c r="D181" s="93" t="s">
        <v>32</v>
      </c>
      <c r="E181" s="94">
        <v>0</v>
      </c>
      <c r="F181" s="130">
        <v>0</v>
      </c>
      <c r="G181" s="130">
        <v>0</v>
      </c>
      <c r="H181" s="130">
        <v>0</v>
      </c>
      <c r="I181" s="130">
        <v>0</v>
      </c>
    </row>
    <row r="182" spans="1:9" ht="38.25" hidden="1" x14ac:dyDescent="0.2">
      <c r="A182" s="77">
        <v>0</v>
      </c>
      <c r="B182" s="49" t="s">
        <v>101</v>
      </c>
      <c r="C182" s="92">
        <v>801</v>
      </c>
      <c r="D182" s="93" t="s">
        <v>36</v>
      </c>
      <c r="E182" s="94">
        <v>0</v>
      </c>
      <c r="F182" s="130">
        <v>0</v>
      </c>
      <c r="G182" s="130">
        <v>0</v>
      </c>
      <c r="H182" s="130">
        <v>0</v>
      </c>
      <c r="I182" s="130">
        <v>0</v>
      </c>
    </row>
    <row r="183" spans="1:9" ht="38.25" hidden="1" x14ac:dyDescent="0.2">
      <c r="A183" s="77">
        <v>0</v>
      </c>
      <c r="B183" s="49" t="s">
        <v>101</v>
      </c>
      <c r="C183" s="92">
        <v>801</v>
      </c>
      <c r="D183" s="93" t="s">
        <v>36</v>
      </c>
      <c r="E183" s="94">
        <v>0</v>
      </c>
      <c r="F183" s="130">
        <v>0</v>
      </c>
      <c r="G183" s="130">
        <v>0</v>
      </c>
      <c r="H183" s="130">
        <v>0</v>
      </c>
      <c r="I183" s="130">
        <v>0</v>
      </c>
    </row>
    <row r="184" spans="1:9" ht="38.25" hidden="1" x14ac:dyDescent="0.2">
      <c r="A184" s="77">
        <v>0</v>
      </c>
      <c r="B184" s="49" t="s">
        <v>101</v>
      </c>
      <c r="C184" s="92">
        <v>801</v>
      </c>
      <c r="D184" s="93" t="s">
        <v>36</v>
      </c>
      <c r="E184" s="94">
        <v>0</v>
      </c>
      <c r="F184" s="130">
        <v>0</v>
      </c>
      <c r="G184" s="130">
        <v>0</v>
      </c>
      <c r="H184" s="130">
        <v>0</v>
      </c>
      <c r="I184" s="130">
        <v>0</v>
      </c>
    </row>
    <row r="185" spans="1:9" ht="38.25" hidden="1" x14ac:dyDescent="0.2">
      <c r="A185" s="77">
        <v>0</v>
      </c>
      <c r="B185" s="49" t="s">
        <v>101</v>
      </c>
      <c r="C185" s="92">
        <v>801</v>
      </c>
      <c r="D185" s="93" t="s">
        <v>36</v>
      </c>
      <c r="E185" s="94">
        <v>0</v>
      </c>
      <c r="F185" s="130">
        <v>0</v>
      </c>
      <c r="G185" s="130">
        <v>0</v>
      </c>
      <c r="H185" s="130">
        <v>0</v>
      </c>
      <c r="I185" s="130">
        <v>0</v>
      </c>
    </row>
    <row r="186" spans="1:9" ht="25.5" x14ac:dyDescent="0.2">
      <c r="A186" s="77">
        <v>0</v>
      </c>
      <c r="B186" s="49" t="s">
        <v>102</v>
      </c>
      <c r="C186" s="92">
        <v>801</v>
      </c>
      <c r="D186" s="93" t="s">
        <v>32</v>
      </c>
      <c r="E186" s="94">
        <v>600</v>
      </c>
      <c r="F186" s="130">
        <f>F187</f>
        <v>34515.552000000003</v>
      </c>
      <c r="G186" s="130">
        <f t="shared" ref="G186:I186" si="17">G187</f>
        <v>189.99</v>
      </c>
      <c r="H186" s="130">
        <f t="shared" si="17"/>
        <v>36157.675999999999</v>
      </c>
      <c r="I186" s="130">
        <f t="shared" si="17"/>
        <v>205.07499999999999</v>
      </c>
    </row>
    <row r="187" spans="1:9" s="12" customFormat="1" ht="13.5" customHeight="1" x14ac:dyDescent="0.2">
      <c r="A187" s="77">
        <v>0</v>
      </c>
      <c r="B187" s="49" t="s">
        <v>103</v>
      </c>
      <c r="C187" s="92">
        <v>801</v>
      </c>
      <c r="D187" s="93" t="s">
        <v>32</v>
      </c>
      <c r="E187" s="94">
        <v>620</v>
      </c>
      <c r="F187" s="130">
        <v>34515.552000000003</v>
      </c>
      <c r="G187" s="130">
        <v>189.99</v>
      </c>
      <c r="H187" s="130">
        <v>36157.675999999999</v>
      </c>
      <c r="I187" s="130">
        <v>205.07499999999999</v>
      </c>
    </row>
    <row r="188" spans="1:9" s="82" customFormat="1" ht="38.25" x14ac:dyDescent="0.2">
      <c r="A188" s="77"/>
      <c r="B188" s="49" t="s">
        <v>306</v>
      </c>
      <c r="C188" s="92">
        <v>801</v>
      </c>
      <c r="D188" s="93">
        <v>4800000000</v>
      </c>
      <c r="E188" s="94"/>
      <c r="F188" s="130">
        <f>F189</f>
        <v>2568.3969999999999</v>
      </c>
      <c r="G188" s="130">
        <f t="shared" ref="G188:H188" si="18">G189</f>
        <v>0</v>
      </c>
      <c r="H188" s="130">
        <f t="shared" si="18"/>
        <v>2568.3969999999999</v>
      </c>
      <c r="I188" s="130"/>
    </row>
    <row r="189" spans="1:9" s="12" customFormat="1" ht="25.5" x14ac:dyDescent="0.2">
      <c r="A189" s="77"/>
      <c r="B189" s="49" t="s">
        <v>102</v>
      </c>
      <c r="C189" s="92">
        <v>801</v>
      </c>
      <c r="D189" s="93">
        <v>4800000000</v>
      </c>
      <c r="E189" s="94">
        <v>600</v>
      </c>
      <c r="F189" s="130">
        <f>F190</f>
        <v>2568.3969999999999</v>
      </c>
      <c r="G189" s="130">
        <f t="shared" ref="G189:H189" si="19">G190</f>
        <v>0</v>
      </c>
      <c r="H189" s="130">
        <f t="shared" si="19"/>
        <v>2568.3969999999999</v>
      </c>
      <c r="I189" s="130"/>
    </row>
    <row r="190" spans="1:9" ht="12" customHeight="1" x14ac:dyDescent="0.2">
      <c r="A190" s="77">
        <v>0</v>
      </c>
      <c r="B190" s="49" t="s">
        <v>103</v>
      </c>
      <c r="C190" s="92">
        <v>801</v>
      </c>
      <c r="D190" s="93">
        <v>4800000000</v>
      </c>
      <c r="E190" s="94">
        <v>620</v>
      </c>
      <c r="F190" s="130">
        <v>2568.3969999999999</v>
      </c>
      <c r="G190" s="130">
        <f>G191</f>
        <v>0</v>
      </c>
      <c r="H190" s="130">
        <v>2568.3969999999999</v>
      </c>
      <c r="I190" s="130">
        <f>I191</f>
        <v>0</v>
      </c>
    </row>
    <row r="191" spans="1:9" ht="75" hidden="1" customHeight="1" x14ac:dyDescent="0.2">
      <c r="A191" s="77">
        <v>0</v>
      </c>
      <c r="B191" s="49" t="s">
        <v>114</v>
      </c>
      <c r="C191" s="92">
        <v>801</v>
      </c>
      <c r="D191" s="93" t="s">
        <v>198</v>
      </c>
      <c r="E191" s="94">
        <v>0</v>
      </c>
      <c r="F191" s="130">
        <f>F194</f>
        <v>0</v>
      </c>
      <c r="G191" s="130">
        <f>G194</f>
        <v>0</v>
      </c>
      <c r="H191" s="130">
        <f>H194</f>
        <v>0</v>
      </c>
      <c r="I191" s="130">
        <f>I194</f>
        <v>0</v>
      </c>
    </row>
    <row r="192" spans="1:9" ht="51" hidden="1" x14ac:dyDescent="0.2">
      <c r="A192" s="77">
        <v>0</v>
      </c>
      <c r="B192" s="49" t="s">
        <v>114</v>
      </c>
      <c r="C192" s="92">
        <v>801</v>
      </c>
      <c r="D192" s="93" t="s">
        <v>37</v>
      </c>
      <c r="E192" s="94">
        <v>0</v>
      </c>
      <c r="F192" s="130">
        <v>0</v>
      </c>
      <c r="G192" s="130">
        <v>0</v>
      </c>
      <c r="H192" s="130">
        <v>0</v>
      </c>
      <c r="I192" s="130">
        <v>0</v>
      </c>
    </row>
    <row r="193" spans="1:9" ht="0.75" hidden="1" customHeight="1" x14ac:dyDescent="0.2">
      <c r="A193" s="77">
        <v>0</v>
      </c>
      <c r="B193" s="49" t="s">
        <v>114</v>
      </c>
      <c r="C193" s="92">
        <v>801</v>
      </c>
      <c r="D193" s="93" t="s">
        <v>37</v>
      </c>
      <c r="E193" s="94">
        <v>0</v>
      </c>
      <c r="F193" s="130">
        <v>0</v>
      </c>
      <c r="G193" s="130">
        <v>0</v>
      </c>
      <c r="H193" s="130">
        <v>0</v>
      </c>
      <c r="I193" s="130">
        <v>0</v>
      </c>
    </row>
    <row r="194" spans="1:9" ht="56.25" hidden="1" customHeight="1" x14ac:dyDescent="0.2">
      <c r="A194" s="77">
        <v>0</v>
      </c>
      <c r="B194" s="49" t="s">
        <v>115</v>
      </c>
      <c r="C194" s="92">
        <v>801</v>
      </c>
      <c r="D194" s="93" t="s">
        <v>199</v>
      </c>
      <c r="E194" s="94">
        <v>0</v>
      </c>
      <c r="F194" s="130">
        <f t="shared" ref="F194:I195" si="20">F195</f>
        <v>0</v>
      </c>
      <c r="G194" s="130">
        <f t="shared" si="20"/>
        <v>0</v>
      </c>
      <c r="H194" s="130">
        <f t="shared" si="20"/>
        <v>0</v>
      </c>
      <c r="I194" s="130">
        <f t="shared" si="20"/>
        <v>0</v>
      </c>
    </row>
    <row r="195" spans="1:9" ht="40.5" hidden="1" customHeight="1" x14ac:dyDescent="0.2">
      <c r="A195" s="77">
        <v>0</v>
      </c>
      <c r="B195" s="49" t="s">
        <v>102</v>
      </c>
      <c r="C195" s="92">
        <v>801</v>
      </c>
      <c r="D195" s="93" t="s">
        <v>199</v>
      </c>
      <c r="E195" s="94">
        <v>600</v>
      </c>
      <c r="F195" s="130">
        <f t="shared" si="20"/>
        <v>0</v>
      </c>
      <c r="G195" s="130">
        <f t="shared" si="20"/>
        <v>0</v>
      </c>
      <c r="H195" s="130">
        <f t="shared" si="20"/>
        <v>0</v>
      </c>
      <c r="I195" s="130">
        <f t="shared" si="20"/>
        <v>0</v>
      </c>
    </row>
    <row r="196" spans="1:9" s="12" customFormat="1" hidden="1" x14ac:dyDescent="0.2">
      <c r="A196" s="77">
        <v>0</v>
      </c>
      <c r="B196" s="49" t="s">
        <v>103</v>
      </c>
      <c r="C196" s="92">
        <v>801</v>
      </c>
      <c r="D196" s="93" t="s">
        <v>199</v>
      </c>
      <c r="E196" s="94">
        <v>620</v>
      </c>
      <c r="F196" s="130"/>
      <c r="G196" s="130"/>
      <c r="H196" s="130"/>
      <c r="I196" s="130"/>
    </row>
    <row r="197" spans="1:9" ht="51" hidden="1" x14ac:dyDescent="0.2">
      <c r="A197" s="77">
        <v>0</v>
      </c>
      <c r="B197" s="49" t="s">
        <v>187</v>
      </c>
      <c r="C197" s="92">
        <v>801</v>
      </c>
      <c r="D197" s="93" t="s">
        <v>200</v>
      </c>
      <c r="E197" s="94">
        <v>0</v>
      </c>
      <c r="F197" s="130">
        <f>F198</f>
        <v>0</v>
      </c>
      <c r="G197" s="130">
        <f>G198</f>
        <v>0</v>
      </c>
      <c r="H197" s="130">
        <f>H198</f>
        <v>0</v>
      </c>
      <c r="I197" s="130">
        <f>I198</f>
        <v>0</v>
      </c>
    </row>
    <row r="198" spans="1:9" ht="68.849999999999994" hidden="1" customHeight="1" x14ac:dyDescent="0.2">
      <c r="A198" s="77">
        <v>0</v>
      </c>
      <c r="B198" s="49" t="s">
        <v>114</v>
      </c>
      <c r="C198" s="92">
        <v>801</v>
      </c>
      <c r="D198" s="93" t="s">
        <v>201</v>
      </c>
      <c r="E198" s="94">
        <v>0</v>
      </c>
      <c r="F198" s="130">
        <f>F201</f>
        <v>0</v>
      </c>
      <c r="G198" s="130">
        <f>G201</f>
        <v>0</v>
      </c>
      <c r="H198" s="130">
        <f>H201</f>
        <v>0</v>
      </c>
      <c r="I198" s="130">
        <f>I201</f>
        <v>0</v>
      </c>
    </row>
    <row r="199" spans="1:9" ht="51" hidden="1" x14ac:dyDescent="0.2">
      <c r="A199" s="77">
        <v>0</v>
      </c>
      <c r="B199" s="49" t="s">
        <v>114</v>
      </c>
      <c r="C199" s="92">
        <v>801</v>
      </c>
      <c r="D199" s="93" t="s">
        <v>38</v>
      </c>
      <c r="E199" s="94">
        <v>0</v>
      </c>
      <c r="F199" s="130">
        <v>0</v>
      </c>
      <c r="G199" s="130">
        <v>0</v>
      </c>
      <c r="H199" s="130">
        <v>0</v>
      </c>
      <c r="I199" s="130">
        <v>0</v>
      </c>
    </row>
    <row r="200" spans="1:9" ht="51" hidden="1" x14ac:dyDescent="0.2">
      <c r="A200" s="77">
        <v>0</v>
      </c>
      <c r="B200" s="49" t="s">
        <v>114</v>
      </c>
      <c r="C200" s="92">
        <v>801</v>
      </c>
      <c r="D200" s="93" t="s">
        <v>38</v>
      </c>
      <c r="E200" s="94">
        <v>0</v>
      </c>
      <c r="F200" s="130">
        <v>0</v>
      </c>
      <c r="G200" s="130">
        <v>0</v>
      </c>
      <c r="H200" s="130">
        <v>0</v>
      </c>
      <c r="I200" s="130">
        <v>0</v>
      </c>
    </row>
    <row r="201" spans="1:9" ht="51.75" hidden="1" customHeight="1" x14ac:dyDescent="0.2">
      <c r="A201" s="77">
        <v>0</v>
      </c>
      <c r="B201" s="49" t="s">
        <v>115</v>
      </c>
      <c r="C201" s="92">
        <v>801</v>
      </c>
      <c r="D201" s="93" t="s">
        <v>202</v>
      </c>
      <c r="E201" s="94">
        <v>0</v>
      </c>
      <c r="F201" s="130">
        <f t="shared" ref="F201:I202" si="21">F202</f>
        <v>0</v>
      </c>
      <c r="G201" s="130">
        <f t="shared" si="21"/>
        <v>0</v>
      </c>
      <c r="H201" s="130">
        <f t="shared" si="21"/>
        <v>0</v>
      </c>
      <c r="I201" s="130">
        <f t="shared" si="21"/>
        <v>0</v>
      </c>
    </row>
    <row r="202" spans="1:9" ht="37.5" hidden="1" customHeight="1" x14ac:dyDescent="0.2">
      <c r="A202" s="77">
        <v>0</v>
      </c>
      <c r="B202" s="49" t="s">
        <v>102</v>
      </c>
      <c r="C202" s="92">
        <v>801</v>
      </c>
      <c r="D202" s="93" t="s">
        <v>202</v>
      </c>
      <c r="E202" s="94">
        <v>600</v>
      </c>
      <c r="F202" s="130">
        <f t="shared" si="21"/>
        <v>0</v>
      </c>
      <c r="G202" s="130">
        <f t="shared" si="21"/>
        <v>0</v>
      </c>
      <c r="H202" s="130">
        <f t="shared" si="21"/>
        <v>0</v>
      </c>
      <c r="I202" s="130">
        <f t="shared" si="21"/>
        <v>0</v>
      </c>
    </row>
    <row r="203" spans="1:9" s="12" customFormat="1" hidden="1" x14ac:dyDescent="0.2">
      <c r="A203" s="77">
        <v>0</v>
      </c>
      <c r="B203" s="99" t="s">
        <v>103</v>
      </c>
      <c r="C203" s="92">
        <v>801</v>
      </c>
      <c r="D203" s="93" t="s">
        <v>202</v>
      </c>
      <c r="E203" s="94">
        <v>620</v>
      </c>
      <c r="F203" s="130"/>
      <c r="G203" s="130"/>
      <c r="H203" s="130"/>
      <c r="I203" s="130"/>
    </row>
    <row r="204" spans="1:9" s="12" customFormat="1" hidden="1" x14ac:dyDescent="0.2">
      <c r="A204" s="77"/>
      <c r="B204" s="49" t="s">
        <v>94</v>
      </c>
      <c r="C204" s="92">
        <v>801</v>
      </c>
      <c r="D204" s="93">
        <v>9000000000</v>
      </c>
      <c r="E204" s="94"/>
      <c r="F204" s="130">
        <f>F205</f>
        <v>0</v>
      </c>
      <c r="G204" s="130">
        <f>G205</f>
        <v>0</v>
      </c>
      <c r="H204" s="130">
        <f>H205</f>
        <v>0</v>
      </c>
      <c r="I204" s="130">
        <f>I205</f>
        <v>0</v>
      </c>
    </row>
    <row r="205" spans="1:9" s="12" customFormat="1" ht="51" hidden="1" x14ac:dyDescent="0.2">
      <c r="A205" s="77"/>
      <c r="B205" s="49" t="s">
        <v>170</v>
      </c>
      <c r="C205" s="92">
        <v>801</v>
      </c>
      <c r="D205" s="93" t="s">
        <v>181</v>
      </c>
      <c r="E205" s="94"/>
      <c r="F205" s="130">
        <f t="shared" ref="F205:I207" si="22">F206</f>
        <v>0</v>
      </c>
      <c r="G205" s="130">
        <f t="shared" si="22"/>
        <v>0</v>
      </c>
      <c r="H205" s="130">
        <f t="shared" si="22"/>
        <v>0</v>
      </c>
      <c r="I205" s="130">
        <f t="shared" si="22"/>
        <v>0</v>
      </c>
    </row>
    <row r="206" spans="1:9" s="12" customFormat="1" ht="63.75" hidden="1" x14ac:dyDescent="0.2">
      <c r="A206" s="77"/>
      <c r="B206" s="49" t="s">
        <v>239</v>
      </c>
      <c r="C206" s="92">
        <v>801</v>
      </c>
      <c r="D206" s="93" t="s">
        <v>238</v>
      </c>
      <c r="E206" s="94"/>
      <c r="F206" s="130">
        <f t="shared" si="22"/>
        <v>0</v>
      </c>
      <c r="G206" s="130">
        <f t="shared" si="22"/>
        <v>0</v>
      </c>
      <c r="H206" s="130">
        <f t="shared" si="22"/>
        <v>0</v>
      </c>
      <c r="I206" s="130">
        <f t="shared" si="22"/>
        <v>0</v>
      </c>
    </row>
    <row r="207" spans="1:9" s="12" customFormat="1" ht="25.5" hidden="1" x14ac:dyDescent="0.2">
      <c r="A207" s="77"/>
      <c r="B207" s="49" t="s">
        <v>102</v>
      </c>
      <c r="C207" s="92">
        <v>801</v>
      </c>
      <c r="D207" s="93" t="s">
        <v>238</v>
      </c>
      <c r="E207" s="94">
        <v>600</v>
      </c>
      <c r="F207" s="130">
        <f t="shared" si="22"/>
        <v>0</v>
      </c>
      <c r="G207" s="130">
        <f t="shared" si="22"/>
        <v>0</v>
      </c>
      <c r="H207" s="130">
        <f t="shared" si="22"/>
        <v>0</v>
      </c>
      <c r="I207" s="130">
        <f t="shared" si="22"/>
        <v>0</v>
      </c>
    </row>
    <row r="208" spans="1:9" s="12" customFormat="1" hidden="1" x14ac:dyDescent="0.2">
      <c r="A208" s="77"/>
      <c r="B208" s="49" t="s">
        <v>103</v>
      </c>
      <c r="C208" s="92">
        <v>801</v>
      </c>
      <c r="D208" s="93" t="s">
        <v>238</v>
      </c>
      <c r="E208" s="94">
        <v>620</v>
      </c>
      <c r="F208" s="130"/>
      <c r="G208" s="130"/>
      <c r="H208" s="130"/>
      <c r="I208" s="130"/>
    </row>
    <row r="209" spans="1:9" s="13" customFormat="1" hidden="1" x14ac:dyDescent="0.2">
      <c r="A209" s="121"/>
      <c r="B209" s="50" t="s">
        <v>227</v>
      </c>
      <c r="C209" s="90">
        <v>900</v>
      </c>
      <c r="D209" s="91"/>
      <c r="E209" s="122"/>
      <c r="F209" s="129">
        <f>F210</f>
        <v>0</v>
      </c>
      <c r="G209" s="129">
        <f>G210</f>
        <v>0</v>
      </c>
      <c r="H209" s="129">
        <f>H210</f>
        <v>0</v>
      </c>
      <c r="I209" s="129">
        <f>I210</f>
        <v>0</v>
      </c>
    </row>
    <row r="210" spans="1:9" s="13" customFormat="1" ht="0.75" hidden="1" customHeight="1" x14ac:dyDescent="0.2">
      <c r="A210" s="121"/>
      <c r="B210" s="100" t="s">
        <v>228</v>
      </c>
      <c r="C210" s="90">
        <v>909</v>
      </c>
      <c r="D210" s="91"/>
      <c r="E210" s="122"/>
      <c r="F210" s="129">
        <f>F211</f>
        <v>0</v>
      </c>
      <c r="G210" s="129">
        <f t="shared" ref="G210:I211" si="23">G211</f>
        <v>0</v>
      </c>
      <c r="H210" s="129">
        <f>H211</f>
        <v>0</v>
      </c>
      <c r="I210" s="129">
        <f t="shared" si="23"/>
        <v>0</v>
      </c>
    </row>
    <row r="211" spans="1:9" ht="38.25" hidden="1" x14ac:dyDescent="0.2">
      <c r="A211" s="77"/>
      <c r="B211" s="49" t="s">
        <v>204</v>
      </c>
      <c r="C211" s="92">
        <v>909</v>
      </c>
      <c r="D211" s="93">
        <v>900000000</v>
      </c>
      <c r="E211" s="94"/>
      <c r="F211" s="130">
        <f>F212</f>
        <v>0</v>
      </c>
      <c r="G211" s="130">
        <f t="shared" si="23"/>
        <v>0</v>
      </c>
      <c r="H211" s="130">
        <f>H212</f>
        <v>0</v>
      </c>
      <c r="I211" s="130">
        <f t="shared" si="23"/>
        <v>0</v>
      </c>
    </row>
    <row r="212" spans="1:9" ht="51" hidden="1" x14ac:dyDescent="0.2">
      <c r="A212" s="77"/>
      <c r="B212" s="49" t="s">
        <v>123</v>
      </c>
      <c r="C212" s="92">
        <v>909</v>
      </c>
      <c r="D212" s="93" t="s">
        <v>40</v>
      </c>
      <c r="E212" s="94"/>
      <c r="F212" s="130">
        <f>F213</f>
        <v>0</v>
      </c>
      <c r="G212" s="130">
        <f>G215</f>
        <v>0</v>
      </c>
      <c r="H212" s="130">
        <f>H213</f>
        <v>0</v>
      </c>
      <c r="I212" s="130">
        <f>I215</f>
        <v>0</v>
      </c>
    </row>
    <row r="213" spans="1:9" ht="25.5" hidden="1" x14ac:dyDescent="0.2">
      <c r="A213" s="77"/>
      <c r="B213" s="49" t="s">
        <v>205</v>
      </c>
      <c r="C213" s="92">
        <v>909</v>
      </c>
      <c r="D213" s="93" t="s">
        <v>185</v>
      </c>
      <c r="E213" s="94"/>
      <c r="F213" s="130">
        <f>F214</f>
        <v>0</v>
      </c>
      <c r="G213" s="130"/>
      <c r="H213" s="130">
        <f>H214</f>
        <v>0</v>
      </c>
      <c r="I213" s="130"/>
    </row>
    <row r="214" spans="1:9" ht="25.5" hidden="1" x14ac:dyDescent="0.2">
      <c r="A214" s="77"/>
      <c r="B214" s="49" t="s">
        <v>182</v>
      </c>
      <c r="C214" s="92">
        <v>909</v>
      </c>
      <c r="D214" s="93" t="s">
        <v>185</v>
      </c>
      <c r="E214" s="94">
        <v>400</v>
      </c>
      <c r="F214" s="130">
        <f>F215</f>
        <v>0</v>
      </c>
      <c r="G214" s="130"/>
      <c r="H214" s="130">
        <f>H215</f>
        <v>0</v>
      </c>
      <c r="I214" s="130"/>
    </row>
    <row r="215" spans="1:9" hidden="1" x14ac:dyDescent="0.2">
      <c r="A215" s="77"/>
      <c r="B215" s="49" t="s">
        <v>183</v>
      </c>
      <c r="C215" s="92">
        <v>909</v>
      </c>
      <c r="D215" s="93" t="s">
        <v>185</v>
      </c>
      <c r="E215" s="94">
        <v>410</v>
      </c>
      <c r="F215" s="130">
        <v>0</v>
      </c>
      <c r="G215" s="130"/>
      <c r="H215" s="130">
        <v>0</v>
      </c>
      <c r="I215" s="130"/>
    </row>
    <row r="216" spans="1:9" ht="0.75" hidden="1" customHeight="1" x14ac:dyDescent="0.2">
      <c r="A216" s="77"/>
      <c r="B216" s="49" t="s">
        <v>303</v>
      </c>
      <c r="C216" s="92">
        <v>801</v>
      </c>
      <c r="D216" s="93">
        <v>900000000</v>
      </c>
      <c r="E216" s="94"/>
      <c r="F216" s="130">
        <f>F217+F221</f>
        <v>0</v>
      </c>
      <c r="G216" s="130">
        <f>G217+G221</f>
        <v>0</v>
      </c>
      <c r="H216" s="130">
        <f>H217+H221</f>
        <v>0</v>
      </c>
      <c r="I216" s="130">
        <f>I217+I221</f>
        <v>0</v>
      </c>
    </row>
    <row r="217" spans="1:9" ht="51" hidden="1" x14ac:dyDescent="0.2">
      <c r="A217" s="77"/>
      <c r="B217" s="49" t="s">
        <v>170</v>
      </c>
      <c r="C217" s="92">
        <v>801</v>
      </c>
      <c r="D217" s="93" t="s">
        <v>41</v>
      </c>
      <c r="E217" s="94"/>
      <c r="F217" s="130">
        <f>F218</f>
        <v>0</v>
      </c>
      <c r="G217" s="130">
        <f>G218</f>
        <v>0</v>
      </c>
      <c r="H217" s="130">
        <f>H218</f>
        <v>0</v>
      </c>
      <c r="I217" s="130">
        <f>I218</f>
        <v>0</v>
      </c>
    </row>
    <row r="218" spans="1:9" hidden="1" x14ac:dyDescent="0.2">
      <c r="A218" s="77"/>
      <c r="B218" s="49" t="s">
        <v>186</v>
      </c>
      <c r="C218" s="92">
        <v>801</v>
      </c>
      <c r="D218" s="93" t="s">
        <v>184</v>
      </c>
      <c r="E218" s="94"/>
      <c r="F218" s="130">
        <f>F219</f>
        <v>0</v>
      </c>
      <c r="G218" s="130">
        <f t="shared" ref="G218:I219" si="24">G219</f>
        <v>0</v>
      </c>
      <c r="H218" s="130">
        <f>H219</f>
        <v>0</v>
      </c>
      <c r="I218" s="130">
        <f t="shared" si="24"/>
        <v>0</v>
      </c>
    </row>
    <row r="219" spans="1:9" ht="25.5" hidden="1" x14ac:dyDescent="0.2">
      <c r="A219" s="77"/>
      <c r="B219" s="101" t="s">
        <v>182</v>
      </c>
      <c r="C219" s="92">
        <v>801</v>
      </c>
      <c r="D219" s="93" t="s">
        <v>184</v>
      </c>
      <c r="E219" s="94">
        <v>400</v>
      </c>
      <c r="F219" s="130">
        <f>F220</f>
        <v>0</v>
      </c>
      <c r="G219" s="130">
        <f t="shared" si="24"/>
        <v>0</v>
      </c>
      <c r="H219" s="130">
        <f>H220</f>
        <v>0</v>
      </c>
      <c r="I219" s="130">
        <f t="shared" si="24"/>
        <v>0</v>
      </c>
    </row>
    <row r="220" spans="1:9" ht="38.25" hidden="1" x14ac:dyDescent="0.2">
      <c r="A220" s="77"/>
      <c r="B220" s="49" t="s">
        <v>258</v>
      </c>
      <c r="C220" s="92">
        <v>801</v>
      </c>
      <c r="D220" s="93" t="s">
        <v>184</v>
      </c>
      <c r="E220" s="94">
        <v>465</v>
      </c>
      <c r="F220" s="130"/>
      <c r="G220" s="130"/>
      <c r="H220" s="130"/>
      <c r="I220" s="130"/>
    </row>
    <row r="221" spans="1:9" ht="76.5" hidden="1" x14ac:dyDescent="0.2">
      <c r="A221" s="77"/>
      <c r="B221" s="49" t="s">
        <v>108</v>
      </c>
      <c r="C221" s="92">
        <v>801</v>
      </c>
      <c r="D221" s="93" t="s">
        <v>223</v>
      </c>
      <c r="E221" s="94"/>
      <c r="F221" s="130">
        <f>F222</f>
        <v>0</v>
      </c>
      <c r="G221" s="130"/>
      <c r="H221" s="130">
        <f>H222</f>
        <v>0</v>
      </c>
      <c r="I221" s="130"/>
    </row>
    <row r="222" spans="1:9" ht="51" hidden="1" x14ac:dyDescent="0.2">
      <c r="A222" s="77"/>
      <c r="B222" s="49" t="s">
        <v>247</v>
      </c>
      <c r="C222" s="92">
        <v>801</v>
      </c>
      <c r="D222" s="93" t="s">
        <v>246</v>
      </c>
      <c r="E222" s="94"/>
      <c r="F222" s="130">
        <f>F223</f>
        <v>0</v>
      </c>
      <c r="G222" s="130"/>
      <c r="H222" s="130">
        <f>H223</f>
        <v>0</v>
      </c>
      <c r="I222" s="130"/>
    </row>
    <row r="223" spans="1:9" ht="25.5" hidden="1" x14ac:dyDescent="0.2">
      <c r="A223" s="77"/>
      <c r="B223" s="101" t="s">
        <v>182</v>
      </c>
      <c r="C223" s="92">
        <v>801</v>
      </c>
      <c r="D223" s="93" t="s">
        <v>246</v>
      </c>
      <c r="E223" s="94">
        <v>400</v>
      </c>
      <c r="F223" s="130"/>
      <c r="G223" s="130"/>
      <c r="H223" s="130"/>
      <c r="I223" s="130"/>
    </row>
    <row r="224" spans="1:9" ht="38.25" hidden="1" x14ac:dyDescent="0.2">
      <c r="A224" s="77"/>
      <c r="B224" s="49" t="s">
        <v>258</v>
      </c>
      <c r="C224" s="92">
        <v>801</v>
      </c>
      <c r="D224" s="93" t="s">
        <v>246</v>
      </c>
      <c r="E224" s="94">
        <v>465</v>
      </c>
      <c r="F224" s="130"/>
      <c r="G224" s="130"/>
      <c r="H224" s="130"/>
      <c r="I224" s="130"/>
    </row>
    <row r="225" spans="1:9" hidden="1" x14ac:dyDescent="0.2">
      <c r="A225" s="77"/>
      <c r="B225" s="49" t="s">
        <v>94</v>
      </c>
      <c r="C225" s="92">
        <v>801</v>
      </c>
      <c r="D225" s="93">
        <v>9000000000</v>
      </c>
      <c r="E225" s="94"/>
      <c r="F225" s="130">
        <f t="shared" ref="F225:G227" si="25">F226</f>
        <v>0</v>
      </c>
      <c r="G225" s="130">
        <f t="shared" si="25"/>
        <v>0</v>
      </c>
      <c r="H225" s="130">
        <f t="shared" ref="H225:I227" si="26">H226</f>
        <v>0</v>
      </c>
      <c r="I225" s="130">
        <f t="shared" si="26"/>
        <v>0</v>
      </c>
    </row>
    <row r="226" spans="1:9" ht="25.5" hidden="1" x14ac:dyDescent="0.2">
      <c r="A226" s="77"/>
      <c r="B226" s="49" t="s">
        <v>270</v>
      </c>
      <c r="C226" s="92">
        <v>801</v>
      </c>
      <c r="D226" s="93">
        <v>9080000000</v>
      </c>
      <c r="E226" s="94"/>
      <c r="F226" s="130">
        <f t="shared" si="25"/>
        <v>0</v>
      </c>
      <c r="G226" s="130">
        <f t="shared" si="25"/>
        <v>0</v>
      </c>
      <c r="H226" s="130">
        <f t="shared" si="26"/>
        <v>0</v>
      </c>
      <c r="I226" s="130">
        <f t="shared" si="26"/>
        <v>0</v>
      </c>
    </row>
    <row r="227" spans="1:9" ht="25.5" hidden="1" x14ac:dyDescent="0.2">
      <c r="A227" s="77"/>
      <c r="B227" s="49" t="s">
        <v>102</v>
      </c>
      <c r="C227" s="92">
        <v>801</v>
      </c>
      <c r="D227" s="93">
        <v>9080000000</v>
      </c>
      <c r="E227" s="94">
        <v>600</v>
      </c>
      <c r="F227" s="130">
        <f t="shared" si="25"/>
        <v>0</v>
      </c>
      <c r="G227" s="130">
        <f t="shared" si="25"/>
        <v>0</v>
      </c>
      <c r="H227" s="130">
        <f t="shared" si="26"/>
        <v>0</v>
      </c>
      <c r="I227" s="130">
        <f t="shared" si="26"/>
        <v>0</v>
      </c>
    </row>
    <row r="228" spans="1:9" ht="12" hidden="1" customHeight="1" x14ac:dyDescent="0.2">
      <c r="A228" s="77"/>
      <c r="B228" s="49" t="s">
        <v>103</v>
      </c>
      <c r="C228" s="92">
        <v>801</v>
      </c>
      <c r="D228" s="93">
        <v>9080000000</v>
      </c>
      <c r="E228" s="94">
        <v>620</v>
      </c>
      <c r="F228" s="130"/>
      <c r="G228" s="130"/>
      <c r="H228" s="130"/>
      <c r="I228" s="130"/>
    </row>
    <row r="229" spans="1:9" hidden="1" x14ac:dyDescent="0.2">
      <c r="A229" s="77">
        <v>0</v>
      </c>
      <c r="B229" s="50" t="s">
        <v>119</v>
      </c>
      <c r="C229" s="90">
        <v>1003</v>
      </c>
      <c r="D229" s="91">
        <v>0</v>
      </c>
      <c r="E229" s="122">
        <v>0</v>
      </c>
      <c r="F229" s="129">
        <f>F230+F237+F244</f>
        <v>0</v>
      </c>
      <c r="G229" s="129">
        <f>G230+G237+G244</f>
        <v>0</v>
      </c>
      <c r="H229" s="129">
        <f>H230+H237+H244</f>
        <v>0</v>
      </c>
      <c r="I229" s="129">
        <f>I230+I237+I244</f>
        <v>0</v>
      </c>
    </row>
    <row r="230" spans="1:9" ht="38.25" hidden="1" x14ac:dyDescent="0.2">
      <c r="A230" s="77">
        <v>0</v>
      </c>
      <c r="B230" s="102" t="s">
        <v>307</v>
      </c>
      <c r="C230" s="92">
        <v>1003</v>
      </c>
      <c r="D230" s="93">
        <v>4400000000</v>
      </c>
      <c r="E230" s="94">
        <v>0</v>
      </c>
      <c r="F230" s="130">
        <f>F231</f>
        <v>0</v>
      </c>
      <c r="G230" s="130">
        <f>G231</f>
        <v>0</v>
      </c>
      <c r="H230" s="130">
        <f>H231</f>
        <v>0</v>
      </c>
      <c r="I230" s="130">
        <f>I231</f>
        <v>0</v>
      </c>
    </row>
    <row r="231" spans="1:9" s="7" customFormat="1" hidden="1" x14ac:dyDescent="0.2">
      <c r="A231" s="77">
        <v>0</v>
      </c>
      <c r="B231" s="49" t="s">
        <v>121</v>
      </c>
      <c r="C231" s="92">
        <v>1003</v>
      </c>
      <c r="D231" s="93">
        <v>4400000000</v>
      </c>
      <c r="E231" s="94">
        <v>300</v>
      </c>
      <c r="F231" s="130">
        <f t="shared" ref="F231:I231" si="27">F232</f>
        <v>0</v>
      </c>
      <c r="G231" s="130">
        <f t="shared" si="27"/>
        <v>0</v>
      </c>
      <c r="H231" s="130">
        <f t="shared" si="27"/>
        <v>0</v>
      </c>
      <c r="I231" s="130">
        <f t="shared" si="27"/>
        <v>0</v>
      </c>
    </row>
    <row r="232" spans="1:9" s="7" customFormat="1" ht="25.5" hidden="1" x14ac:dyDescent="0.2">
      <c r="A232" s="77">
        <v>0</v>
      </c>
      <c r="B232" s="49" t="s">
        <v>122</v>
      </c>
      <c r="C232" s="92">
        <v>1003</v>
      </c>
      <c r="D232" s="93">
        <v>4400000000</v>
      </c>
      <c r="E232" s="94">
        <v>320</v>
      </c>
      <c r="F232" s="130"/>
      <c r="G232" s="130"/>
      <c r="H232" s="130"/>
      <c r="I232" s="130"/>
    </row>
    <row r="233" spans="1:9" s="7" customFormat="1" ht="51" hidden="1" x14ac:dyDescent="0.2">
      <c r="A233" s="77"/>
      <c r="B233" s="49" t="s">
        <v>170</v>
      </c>
      <c r="C233" s="92">
        <v>1003</v>
      </c>
      <c r="D233" s="93" t="s">
        <v>231</v>
      </c>
      <c r="E233" s="94"/>
      <c r="F233" s="130">
        <f>F234</f>
        <v>0</v>
      </c>
      <c r="G233" s="130">
        <f>G234</f>
        <v>0</v>
      </c>
      <c r="H233" s="130">
        <f>H234</f>
        <v>0</v>
      </c>
      <c r="I233" s="130">
        <f>I234</f>
        <v>0</v>
      </c>
    </row>
    <row r="234" spans="1:9" s="7" customFormat="1" ht="25.5" hidden="1" x14ac:dyDescent="0.2">
      <c r="A234" s="77"/>
      <c r="B234" s="49" t="s">
        <v>225</v>
      </c>
      <c r="C234" s="92">
        <v>1003</v>
      </c>
      <c r="D234" s="93" t="s">
        <v>226</v>
      </c>
      <c r="E234" s="94"/>
      <c r="F234" s="130">
        <f t="shared" ref="F234:I235" si="28">F235</f>
        <v>0</v>
      </c>
      <c r="G234" s="130">
        <f t="shared" si="28"/>
        <v>0</v>
      </c>
      <c r="H234" s="130">
        <f t="shared" si="28"/>
        <v>0</v>
      </c>
      <c r="I234" s="130">
        <f t="shared" si="28"/>
        <v>0</v>
      </c>
    </row>
    <row r="235" spans="1:9" s="7" customFormat="1" hidden="1" x14ac:dyDescent="0.2">
      <c r="A235" s="77"/>
      <c r="B235" s="49" t="s">
        <v>121</v>
      </c>
      <c r="C235" s="92">
        <v>1003</v>
      </c>
      <c r="D235" s="93" t="s">
        <v>226</v>
      </c>
      <c r="E235" s="94">
        <v>300</v>
      </c>
      <c r="F235" s="130">
        <f t="shared" si="28"/>
        <v>0</v>
      </c>
      <c r="G235" s="130">
        <f t="shared" si="28"/>
        <v>0</v>
      </c>
      <c r="H235" s="130">
        <f t="shared" si="28"/>
        <v>0</v>
      </c>
      <c r="I235" s="130">
        <f t="shared" si="28"/>
        <v>0</v>
      </c>
    </row>
    <row r="236" spans="1:9" s="7" customFormat="1" ht="25.5" hidden="1" x14ac:dyDescent="0.2">
      <c r="A236" s="77"/>
      <c r="B236" s="49" t="s">
        <v>122</v>
      </c>
      <c r="C236" s="92">
        <v>1003</v>
      </c>
      <c r="D236" s="93" t="s">
        <v>226</v>
      </c>
      <c r="E236" s="94">
        <v>320</v>
      </c>
      <c r="F236" s="130"/>
      <c r="G236" s="130"/>
      <c r="H236" s="130"/>
      <c r="I236" s="130"/>
    </row>
    <row r="237" spans="1:9" s="7" customFormat="1" ht="25.5" hidden="1" x14ac:dyDescent="0.2">
      <c r="A237" s="77"/>
      <c r="B237" s="49" t="s">
        <v>232</v>
      </c>
      <c r="C237" s="92">
        <v>10003</v>
      </c>
      <c r="D237" s="93">
        <v>1000000000</v>
      </c>
      <c r="E237" s="94"/>
      <c r="F237" s="130">
        <f t="shared" ref="F237:I241" si="29">F238</f>
        <v>0</v>
      </c>
      <c r="G237" s="130">
        <f t="shared" si="29"/>
        <v>0</v>
      </c>
      <c r="H237" s="130">
        <f t="shared" si="29"/>
        <v>0</v>
      </c>
      <c r="I237" s="130">
        <f t="shared" si="29"/>
        <v>0</v>
      </c>
    </row>
    <row r="238" spans="1:9" s="7" customFormat="1" ht="25.5" hidden="1" x14ac:dyDescent="0.2">
      <c r="A238" s="77"/>
      <c r="B238" s="49" t="s">
        <v>176</v>
      </c>
      <c r="C238" s="92">
        <v>1003</v>
      </c>
      <c r="D238" s="93">
        <v>1000070000</v>
      </c>
      <c r="E238" s="94"/>
      <c r="F238" s="130">
        <f t="shared" si="29"/>
        <v>0</v>
      </c>
      <c r="G238" s="130">
        <f t="shared" si="29"/>
        <v>0</v>
      </c>
      <c r="H238" s="130">
        <f t="shared" si="29"/>
        <v>0</v>
      </c>
      <c r="I238" s="130">
        <f t="shared" si="29"/>
        <v>0</v>
      </c>
    </row>
    <row r="239" spans="1:9" s="7" customFormat="1" ht="25.5" hidden="1" x14ac:dyDescent="0.2">
      <c r="A239" s="77"/>
      <c r="B239" s="49" t="s">
        <v>237</v>
      </c>
      <c r="C239" s="92">
        <v>1003</v>
      </c>
      <c r="D239" s="93">
        <v>1000076000</v>
      </c>
      <c r="E239" s="94"/>
      <c r="F239" s="130">
        <f t="shared" si="29"/>
        <v>0</v>
      </c>
      <c r="G239" s="130">
        <f t="shared" si="29"/>
        <v>0</v>
      </c>
      <c r="H239" s="130">
        <f t="shared" si="29"/>
        <v>0</v>
      </c>
      <c r="I239" s="130">
        <f t="shared" si="29"/>
        <v>0</v>
      </c>
    </row>
    <row r="240" spans="1:9" s="7" customFormat="1" ht="102" hidden="1" x14ac:dyDescent="0.2">
      <c r="A240" s="77"/>
      <c r="B240" s="49" t="s">
        <v>248</v>
      </c>
      <c r="C240" s="92">
        <v>1003</v>
      </c>
      <c r="D240" s="93">
        <v>1000076260</v>
      </c>
      <c r="E240" s="94"/>
      <c r="F240" s="130">
        <f t="shared" si="29"/>
        <v>0</v>
      </c>
      <c r="G240" s="130">
        <f t="shared" si="29"/>
        <v>0</v>
      </c>
      <c r="H240" s="130">
        <f t="shared" si="29"/>
        <v>0</v>
      </c>
      <c r="I240" s="130">
        <f t="shared" si="29"/>
        <v>0</v>
      </c>
    </row>
    <row r="241" spans="1:9" s="7" customFormat="1" hidden="1" x14ac:dyDescent="0.2">
      <c r="A241" s="77"/>
      <c r="B241" s="49" t="s">
        <v>121</v>
      </c>
      <c r="C241" s="92">
        <v>1003</v>
      </c>
      <c r="D241" s="93">
        <v>1000076260</v>
      </c>
      <c r="E241" s="94">
        <v>300</v>
      </c>
      <c r="F241" s="130">
        <f t="shared" si="29"/>
        <v>0</v>
      </c>
      <c r="G241" s="130">
        <f t="shared" si="29"/>
        <v>0</v>
      </c>
      <c r="H241" s="130">
        <f t="shared" si="29"/>
        <v>0</v>
      </c>
      <c r="I241" s="130">
        <f t="shared" si="29"/>
        <v>0</v>
      </c>
    </row>
    <row r="242" spans="1:9" s="7" customFormat="1" ht="25.5" hidden="1" x14ac:dyDescent="0.2">
      <c r="A242" s="77"/>
      <c r="B242" s="49" t="s">
        <v>122</v>
      </c>
      <c r="C242" s="92">
        <v>1003</v>
      </c>
      <c r="D242" s="93">
        <v>1000076260</v>
      </c>
      <c r="E242" s="94">
        <v>320</v>
      </c>
      <c r="F242" s="130"/>
      <c r="G242" s="130"/>
      <c r="H242" s="130"/>
      <c r="I242" s="130"/>
    </row>
    <row r="243" spans="1:9" s="65" customFormat="1" hidden="1" x14ac:dyDescent="0.2">
      <c r="A243" s="121"/>
      <c r="B243" s="50" t="s">
        <v>119</v>
      </c>
      <c r="C243" s="90">
        <v>1003</v>
      </c>
      <c r="D243" s="91"/>
      <c r="E243" s="122"/>
      <c r="F243" s="129">
        <f>F244</f>
        <v>0</v>
      </c>
      <c r="G243" s="129">
        <f t="shared" ref="G243:I243" si="30">G244</f>
        <v>0</v>
      </c>
      <c r="H243" s="129">
        <f t="shared" si="30"/>
        <v>0</v>
      </c>
      <c r="I243" s="129">
        <f t="shared" si="30"/>
        <v>0</v>
      </c>
    </row>
    <row r="244" spans="1:9" s="83" customFormat="1" ht="23.25" hidden="1" customHeight="1" x14ac:dyDescent="0.2">
      <c r="A244" s="77">
        <v>0</v>
      </c>
      <c r="B244" s="49" t="s">
        <v>94</v>
      </c>
      <c r="C244" s="92">
        <v>1003</v>
      </c>
      <c r="D244" s="93">
        <v>200000000</v>
      </c>
      <c r="E244" s="94">
        <v>0</v>
      </c>
      <c r="F244" s="130">
        <f>F245</f>
        <v>0</v>
      </c>
      <c r="G244" s="130">
        <f t="shared" ref="G244:I244" si="31">G245</f>
        <v>0</v>
      </c>
      <c r="H244" s="130">
        <f t="shared" si="31"/>
        <v>0</v>
      </c>
      <c r="I244" s="130">
        <f t="shared" si="31"/>
        <v>0</v>
      </c>
    </row>
    <row r="245" spans="1:9" ht="4.5" hidden="1" customHeight="1" x14ac:dyDescent="0.2">
      <c r="A245" s="77"/>
      <c r="B245" s="49" t="s">
        <v>121</v>
      </c>
      <c r="C245" s="92">
        <v>1003</v>
      </c>
      <c r="D245" s="93">
        <v>200000000</v>
      </c>
      <c r="E245" s="94">
        <v>300</v>
      </c>
      <c r="F245" s="130">
        <f t="shared" ref="F245:I245" si="32">F246</f>
        <v>0</v>
      </c>
      <c r="G245" s="130">
        <f t="shared" si="32"/>
        <v>0</v>
      </c>
      <c r="H245" s="130">
        <f t="shared" si="32"/>
        <v>0</v>
      </c>
      <c r="I245" s="130">
        <f t="shared" si="32"/>
        <v>0</v>
      </c>
    </row>
    <row r="246" spans="1:9" ht="25.5" hidden="1" x14ac:dyDescent="0.2">
      <c r="A246" s="77"/>
      <c r="B246" s="49" t="s">
        <v>122</v>
      </c>
      <c r="C246" s="92">
        <v>1003</v>
      </c>
      <c r="D246" s="93">
        <v>200000000</v>
      </c>
      <c r="E246" s="94">
        <v>320</v>
      </c>
      <c r="F246" s="130">
        <v>0</v>
      </c>
      <c r="G246" s="130">
        <v>0</v>
      </c>
      <c r="H246" s="130"/>
      <c r="I246" s="130"/>
    </row>
    <row r="247" spans="1:9" x14ac:dyDescent="0.2">
      <c r="A247" s="77"/>
      <c r="B247" s="50" t="s">
        <v>124</v>
      </c>
      <c r="C247" s="90">
        <v>1004</v>
      </c>
      <c r="D247" s="93"/>
      <c r="E247" s="94"/>
      <c r="F247" s="129">
        <f>F248+F251</f>
        <v>18126.717000000001</v>
      </c>
      <c r="G247" s="129">
        <f t="shared" ref="G247:I247" si="33">G248+G251</f>
        <v>17813.935999999998</v>
      </c>
      <c r="H247" s="129">
        <f t="shared" si="33"/>
        <v>18134.621999999999</v>
      </c>
      <c r="I247" s="129">
        <f t="shared" si="33"/>
        <v>17821.797999999999</v>
      </c>
    </row>
    <row r="248" spans="1:9" ht="25.5" x14ac:dyDescent="0.2">
      <c r="A248" s="77"/>
      <c r="B248" s="49" t="s">
        <v>308</v>
      </c>
      <c r="C248" s="92">
        <v>1004</v>
      </c>
      <c r="D248" s="93" t="s">
        <v>42</v>
      </c>
      <c r="E248" s="94">
        <v>0</v>
      </c>
      <c r="F248" s="130">
        <f>F249</f>
        <v>797.09699999999998</v>
      </c>
      <c r="G248" s="130">
        <f>G249</f>
        <v>484.31599999999997</v>
      </c>
      <c r="H248" s="130">
        <f>H249</f>
        <v>805.00199999999995</v>
      </c>
      <c r="I248" s="130">
        <f>I249</f>
        <v>492.178</v>
      </c>
    </row>
    <row r="249" spans="1:9" x14ac:dyDescent="0.2">
      <c r="A249" s="77"/>
      <c r="B249" s="49" t="s">
        <v>121</v>
      </c>
      <c r="C249" s="92">
        <v>1004</v>
      </c>
      <c r="D249" s="93" t="s">
        <v>42</v>
      </c>
      <c r="E249" s="94">
        <v>300</v>
      </c>
      <c r="F249" s="130">
        <f t="shared" ref="F249:I249" si="34">F250</f>
        <v>797.09699999999998</v>
      </c>
      <c r="G249" s="130">
        <f t="shared" si="34"/>
        <v>484.31599999999997</v>
      </c>
      <c r="H249" s="130">
        <f t="shared" si="34"/>
        <v>805.00199999999995</v>
      </c>
      <c r="I249" s="130">
        <f t="shared" si="34"/>
        <v>492.178</v>
      </c>
    </row>
    <row r="250" spans="1:9" ht="24.75" customHeight="1" x14ac:dyDescent="0.2">
      <c r="A250" s="77"/>
      <c r="B250" s="49" t="s">
        <v>122</v>
      </c>
      <c r="C250" s="92">
        <v>1004</v>
      </c>
      <c r="D250" s="93" t="s">
        <v>42</v>
      </c>
      <c r="E250" s="94">
        <v>320</v>
      </c>
      <c r="F250" s="130">
        <v>797.09699999999998</v>
      </c>
      <c r="G250" s="130">
        <v>484.31599999999997</v>
      </c>
      <c r="H250" s="130">
        <v>805.00199999999995</v>
      </c>
      <c r="I250" s="130">
        <v>492.178</v>
      </c>
    </row>
    <row r="251" spans="1:9" ht="25.5" x14ac:dyDescent="0.2">
      <c r="A251" s="77"/>
      <c r="B251" s="49" t="s">
        <v>300</v>
      </c>
      <c r="C251" s="92">
        <v>1004</v>
      </c>
      <c r="D251" s="93" t="s">
        <v>23</v>
      </c>
      <c r="E251" s="94"/>
      <c r="F251" s="130">
        <f t="shared" ref="F251:I252" si="35">F252</f>
        <v>17329.62</v>
      </c>
      <c r="G251" s="130">
        <f t="shared" si="35"/>
        <v>17329.62</v>
      </c>
      <c r="H251" s="130">
        <f t="shared" si="35"/>
        <v>17329.62</v>
      </c>
      <c r="I251" s="130">
        <f t="shared" si="35"/>
        <v>17329.62</v>
      </c>
    </row>
    <row r="252" spans="1:9" ht="28.5" customHeight="1" x14ac:dyDescent="0.2">
      <c r="A252" s="77"/>
      <c r="B252" s="49" t="s">
        <v>126</v>
      </c>
      <c r="C252" s="92" t="s">
        <v>165</v>
      </c>
      <c r="D252" s="93" t="s">
        <v>23</v>
      </c>
      <c r="E252" s="94">
        <v>400</v>
      </c>
      <c r="F252" s="130">
        <f t="shared" si="35"/>
        <v>17329.62</v>
      </c>
      <c r="G252" s="130">
        <f t="shared" si="35"/>
        <v>17329.62</v>
      </c>
      <c r="H252" s="130">
        <f t="shared" si="35"/>
        <v>17329.62</v>
      </c>
      <c r="I252" s="130">
        <f t="shared" si="35"/>
        <v>17329.62</v>
      </c>
    </row>
    <row r="253" spans="1:9" x14ac:dyDescent="0.2">
      <c r="A253" s="77"/>
      <c r="B253" s="49" t="s">
        <v>183</v>
      </c>
      <c r="C253" s="92" t="s">
        <v>165</v>
      </c>
      <c r="D253" s="93" t="s">
        <v>23</v>
      </c>
      <c r="E253" s="94">
        <v>410</v>
      </c>
      <c r="F253" s="130">
        <v>17329.62</v>
      </c>
      <c r="G253" s="130">
        <v>17329.62</v>
      </c>
      <c r="H253" s="130">
        <v>17329.62</v>
      </c>
      <c r="I253" s="130">
        <v>17329.62</v>
      </c>
    </row>
    <row r="254" spans="1:9" x14ac:dyDescent="0.2">
      <c r="A254" s="121"/>
      <c r="B254" s="50" t="s">
        <v>254</v>
      </c>
      <c r="C254" s="90">
        <v>1006</v>
      </c>
      <c r="D254" s="91"/>
      <c r="E254" s="122"/>
      <c r="F254" s="129">
        <f t="shared" ref="F254:I255" si="36">F255</f>
        <v>50</v>
      </c>
      <c r="G254" s="129">
        <f t="shared" si="36"/>
        <v>0</v>
      </c>
      <c r="H254" s="129">
        <f t="shared" si="36"/>
        <v>50</v>
      </c>
      <c r="I254" s="129"/>
    </row>
    <row r="255" spans="1:9" ht="38.25" x14ac:dyDescent="0.2">
      <c r="A255" s="77"/>
      <c r="B255" s="49" t="s">
        <v>309</v>
      </c>
      <c r="C255" s="92">
        <v>1006</v>
      </c>
      <c r="D255" s="93">
        <v>4300000000</v>
      </c>
      <c r="E255" s="94"/>
      <c r="F255" s="130">
        <f t="shared" si="36"/>
        <v>50</v>
      </c>
      <c r="G255" s="130">
        <f t="shared" si="36"/>
        <v>0</v>
      </c>
      <c r="H255" s="130">
        <f t="shared" si="36"/>
        <v>50</v>
      </c>
      <c r="I255" s="130">
        <f t="shared" si="36"/>
        <v>0</v>
      </c>
    </row>
    <row r="256" spans="1:9" ht="25.5" x14ac:dyDescent="0.2">
      <c r="A256" s="77"/>
      <c r="B256" s="49" t="s">
        <v>102</v>
      </c>
      <c r="C256" s="92">
        <v>1006</v>
      </c>
      <c r="D256" s="93">
        <v>4300000000</v>
      </c>
      <c r="E256" s="94">
        <v>600</v>
      </c>
      <c r="F256" s="130">
        <f>F257</f>
        <v>50</v>
      </c>
      <c r="G256" s="130"/>
      <c r="H256" s="130">
        <f>H257</f>
        <v>50</v>
      </c>
      <c r="I256" s="130"/>
    </row>
    <row r="257" spans="1:9" x14ac:dyDescent="0.2">
      <c r="A257" s="77"/>
      <c r="B257" s="49" t="s">
        <v>103</v>
      </c>
      <c r="C257" s="92">
        <v>1006</v>
      </c>
      <c r="D257" s="93">
        <v>4300000000</v>
      </c>
      <c r="E257" s="94">
        <v>620</v>
      </c>
      <c r="F257" s="130">
        <v>50</v>
      </c>
      <c r="G257" s="130"/>
      <c r="H257" s="130">
        <v>50</v>
      </c>
      <c r="I257" s="130"/>
    </row>
    <row r="258" spans="1:9" ht="38.25" hidden="1" x14ac:dyDescent="0.2">
      <c r="A258" s="77"/>
      <c r="B258" s="49" t="s">
        <v>253</v>
      </c>
      <c r="C258" s="92">
        <v>1006</v>
      </c>
      <c r="D258" s="93">
        <v>4300070000</v>
      </c>
      <c r="E258" s="94"/>
      <c r="F258" s="130">
        <f>F259</f>
        <v>0</v>
      </c>
      <c r="G258" s="130">
        <f>G260</f>
        <v>0</v>
      </c>
      <c r="H258" s="130">
        <f>H259</f>
        <v>0</v>
      </c>
      <c r="I258" s="130">
        <f>I260</f>
        <v>0</v>
      </c>
    </row>
    <row r="259" spans="1:9" ht="38.25" hidden="1" x14ac:dyDescent="0.2">
      <c r="A259" s="77"/>
      <c r="B259" s="103" t="s">
        <v>252</v>
      </c>
      <c r="C259" s="92">
        <v>1006</v>
      </c>
      <c r="D259" s="93">
        <v>4300074040</v>
      </c>
      <c r="E259" s="94"/>
      <c r="F259" s="130">
        <f>F260</f>
        <v>0</v>
      </c>
      <c r="G259" s="130">
        <f>G260</f>
        <v>0</v>
      </c>
      <c r="H259" s="130">
        <f>H260</f>
        <v>0</v>
      </c>
      <c r="I259" s="130">
        <f>I260</f>
        <v>0</v>
      </c>
    </row>
    <row r="260" spans="1:9" ht="25.5" hidden="1" x14ac:dyDescent="0.2">
      <c r="A260" s="77"/>
      <c r="B260" s="49" t="s">
        <v>102</v>
      </c>
      <c r="C260" s="92">
        <v>1006</v>
      </c>
      <c r="D260" s="93">
        <v>4300074040</v>
      </c>
      <c r="E260" s="94">
        <v>600</v>
      </c>
      <c r="F260" s="130">
        <f>F261</f>
        <v>0</v>
      </c>
      <c r="G260" s="130">
        <f>G261</f>
        <v>0</v>
      </c>
      <c r="H260" s="130">
        <f>H261</f>
        <v>0</v>
      </c>
      <c r="I260" s="130">
        <f>I261</f>
        <v>0</v>
      </c>
    </row>
    <row r="261" spans="1:9" hidden="1" x14ac:dyDescent="0.2">
      <c r="A261" s="77"/>
      <c r="B261" s="49" t="s">
        <v>103</v>
      </c>
      <c r="C261" s="92">
        <v>1006</v>
      </c>
      <c r="D261" s="93">
        <v>4300074040</v>
      </c>
      <c r="E261" s="94">
        <v>620</v>
      </c>
      <c r="F261" s="130"/>
      <c r="G261" s="130"/>
      <c r="H261" s="130"/>
      <c r="I261" s="130"/>
    </row>
    <row r="262" spans="1:9" ht="76.5" hidden="1" x14ac:dyDescent="0.2">
      <c r="A262" s="77"/>
      <c r="B262" s="49" t="s">
        <v>108</v>
      </c>
      <c r="C262" s="92">
        <v>1006</v>
      </c>
      <c r="D262" s="93" t="s">
        <v>255</v>
      </c>
      <c r="E262" s="94"/>
      <c r="F262" s="130">
        <f>F263</f>
        <v>0</v>
      </c>
      <c r="G262" s="130"/>
      <c r="H262" s="130">
        <f>H263</f>
        <v>0</v>
      </c>
      <c r="I262" s="130"/>
    </row>
    <row r="263" spans="1:9" ht="25.5" hidden="1" x14ac:dyDescent="0.2">
      <c r="A263" s="77"/>
      <c r="B263" s="49" t="s">
        <v>257</v>
      </c>
      <c r="C263" s="92">
        <v>1006</v>
      </c>
      <c r="D263" s="93" t="s">
        <v>256</v>
      </c>
      <c r="E263" s="94"/>
      <c r="F263" s="130">
        <f>F264</f>
        <v>0</v>
      </c>
      <c r="G263" s="130"/>
      <c r="H263" s="130">
        <f>H264</f>
        <v>0</v>
      </c>
      <c r="I263" s="130"/>
    </row>
    <row r="264" spans="1:9" ht="25.5" hidden="1" x14ac:dyDescent="0.2">
      <c r="A264" s="77"/>
      <c r="B264" s="49" t="s">
        <v>102</v>
      </c>
      <c r="C264" s="92">
        <v>1006</v>
      </c>
      <c r="D264" s="93" t="s">
        <v>256</v>
      </c>
      <c r="E264" s="94">
        <v>600</v>
      </c>
      <c r="F264" s="130">
        <f>F265</f>
        <v>0</v>
      </c>
      <c r="G264" s="130"/>
      <c r="H264" s="130">
        <f>H265</f>
        <v>0</v>
      </c>
      <c r="I264" s="130"/>
    </row>
    <row r="265" spans="1:9" hidden="1" x14ac:dyDescent="0.2">
      <c r="A265" s="77"/>
      <c r="B265" s="49" t="s">
        <v>103</v>
      </c>
      <c r="C265" s="92">
        <v>1006</v>
      </c>
      <c r="D265" s="93" t="s">
        <v>256</v>
      </c>
      <c r="E265" s="94">
        <v>620</v>
      </c>
      <c r="F265" s="130"/>
      <c r="G265" s="130"/>
      <c r="H265" s="130"/>
      <c r="I265" s="130"/>
    </row>
    <row r="266" spans="1:9" x14ac:dyDescent="0.2">
      <c r="A266" s="77">
        <v>0</v>
      </c>
      <c r="B266" s="50" t="s">
        <v>130</v>
      </c>
      <c r="C266" s="90">
        <v>1101</v>
      </c>
      <c r="D266" s="91">
        <v>0</v>
      </c>
      <c r="E266" s="122">
        <v>0</v>
      </c>
      <c r="F266" s="129">
        <f>F267+F277</f>
        <v>3362.799</v>
      </c>
      <c r="G266" s="129">
        <f t="shared" ref="G266:I266" si="37">G267+G277</f>
        <v>0</v>
      </c>
      <c r="H266" s="129">
        <f t="shared" si="37"/>
        <v>3398.0389999999998</v>
      </c>
      <c r="I266" s="129">
        <f t="shared" si="37"/>
        <v>0</v>
      </c>
    </row>
    <row r="267" spans="1:9" ht="25.5" x14ac:dyDescent="0.2">
      <c r="A267" s="77">
        <v>0</v>
      </c>
      <c r="B267" s="49" t="s">
        <v>305</v>
      </c>
      <c r="C267" s="92">
        <v>1101</v>
      </c>
      <c r="D267" s="93" t="s">
        <v>32</v>
      </c>
      <c r="E267" s="94">
        <v>0</v>
      </c>
      <c r="F267" s="130">
        <f>F273</f>
        <v>791.93399999999997</v>
      </c>
      <c r="G267" s="130">
        <f>G273</f>
        <v>0</v>
      </c>
      <c r="H267" s="130">
        <f>H273</f>
        <v>791.93399999999997</v>
      </c>
      <c r="I267" s="130">
        <f>I273</f>
        <v>0</v>
      </c>
    </row>
    <row r="268" spans="1:9" ht="25.5" hidden="1" x14ac:dyDescent="0.2">
      <c r="A268" s="77">
        <v>0</v>
      </c>
      <c r="B268" s="49" t="s">
        <v>113</v>
      </c>
      <c r="C268" s="92">
        <v>1101</v>
      </c>
      <c r="D268" s="93" t="s">
        <v>32</v>
      </c>
      <c r="E268" s="94">
        <v>0</v>
      </c>
      <c r="F268" s="130">
        <v>0</v>
      </c>
      <c r="G268" s="130">
        <v>1</v>
      </c>
      <c r="H268" s="130">
        <v>0</v>
      </c>
      <c r="I268" s="130">
        <v>1</v>
      </c>
    </row>
    <row r="269" spans="1:9" ht="38.25" hidden="1" x14ac:dyDescent="0.2">
      <c r="A269" s="77">
        <v>0</v>
      </c>
      <c r="B269" s="49" t="s">
        <v>101</v>
      </c>
      <c r="C269" s="92">
        <v>1101</v>
      </c>
      <c r="D269" s="93" t="s">
        <v>44</v>
      </c>
      <c r="E269" s="94">
        <v>0</v>
      </c>
      <c r="F269" s="130">
        <v>0</v>
      </c>
      <c r="G269" s="130">
        <v>0</v>
      </c>
      <c r="H269" s="130">
        <v>0</v>
      </c>
      <c r="I269" s="130">
        <v>0</v>
      </c>
    </row>
    <row r="270" spans="1:9" ht="38.25" hidden="1" x14ac:dyDescent="0.2">
      <c r="A270" s="77">
        <v>0</v>
      </c>
      <c r="B270" s="49" t="s">
        <v>101</v>
      </c>
      <c r="C270" s="92">
        <v>1101</v>
      </c>
      <c r="D270" s="93" t="s">
        <v>44</v>
      </c>
      <c r="E270" s="94">
        <v>0</v>
      </c>
      <c r="F270" s="130">
        <v>0</v>
      </c>
      <c r="G270" s="130">
        <v>0</v>
      </c>
      <c r="H270" s="130">
        <v>0</v>
      </c>
      <c r="I270" s="130">
        <v>0</v>
      </c>
    </row>
    <row r="271" spans="1:9" ht="38.25" hidden="1" x14ac:dyDescent="0.2">
      <c r="A271" s="77">
        <v>0</v>
      </c>
      <c r="B271" s="49" t="s">
        <v>101</v>
      </c>
      <c r="C271" s="92">
        <v>1101</v>
      </c>
      <c r="D271" s="93" t="s">
        <v>44</v>
      </c>
      <c r="E271" s="94">
        <v>0</v>
      </c>
      <c r="F271" s="130">
        <v>0</v>
      </c>
      <c r="G271" s="130">
        <v>0</v>
      </c>
      <c r="H271" s="130">
        <v>0</v>
      </c>
      <c r="I271" s="130">
        <v>0</v>
      </c>
    </row>
    <row r="272" spans="1:9" ht="38.25" hidden="1" x14ac:dyDescent="0.2">
      <c r="A272" s="77">
        <v>0</v>
      </c>
      <c r="B272" s="49" t="s">
        <v>101</v>
      </c>
      <c r="C272" s="92">
        <v>1101</v>
      </c>
      <c r="D272" s="93" t="s">
        <v>44</v>
      </c>
      <c r="E272" s="94">
        <v>0</v>
      </c>
      <c r="F272" s="130">
        <v>0</v>
      </c>
      <c r="G272" s="130">
        <v>0</v>
      </c>
      <c r="H272" s="130">
        <v>0</v>
      </c>
      <c r="I272" s="130">
        <v>0</v>
      </c>
    </row>
    <row r="273" spans="1:9" ht="25.5" x14ac:dyDescent="0.2">
      <c r="A273" s="77">
        <v>0</v>
      </c>
      <c r="B273" s="49" t="s">
        <v>102</v>
      </c>
      <c r="C273" s="92">
        <v>1101</v>
      </c>
      <c r="D273" s="93" t="s">
        <v>32</v>
      </c>
      <c r="E273" s="94">
        <v>600</v>
      </c>
      <c r="F273" s="130">
        <f>F274</f>
        <v>791.93399999999997</v>
      </c>
      <c r="G273" s="130">
        <v>0</v>
      </c>
      <c r="H273" s="130">
        <f>H274</f>
        <v>791.93399999999997</v>
      </c>
      <c r="I273" s="130">
        <v>0</v>
      </c>
    </row>
    <row r="274" spans="1:9" x14ac:dyDescent="0.2">
      <c r="A274" s="77">
        <v>0</v>
      </c>
      <c r="B274" s="49" t="s">
        <v>103</v>
      </c>
      <c r="C274" s="92">
        <v>1101</v>
      </c>
      <c r="D274" s="93" t="s">
        <v>32</v>
      </c>
      <c r="E274" s="94">
        <v>620</v>
      </c>
      <c r="F274" s="130">
        <v>791.93399999999997</v>
      </c>
      <c r="G274" s="130"/>
      <c r="H274" s="130">
        <v>791.93399999999997</v>
      </c>
      <c r="I274" s="130"/>
    </row>
    <row r="275" spans="1:9" ht="80.650000000000006" hidden="1" customHeight="1" x14ac:dyDescent="0.2">
      <c r="A275" s="77"/>
      <c r="B275" s="49" t="s">
        <v>187</v>
      </c>
      <c r="C275" s="92">
        <v>1101</v>
      </c>
      <c r="D275" s="93" t="s">
        <v>188</v>
      </c>
      <c r="E275" s="94"/>
      <c r="F275" s="130">
        <f>F279</f>
        <v>2570.8649999999998</v>
      </c>
      <c r="G275" s="130">
        <f>G279</f>
        <v>0</v>
      </c>
      <c r="H275" s="130">
        <f>H279</f>
        <v>2606.105</v>
      </c>
      <c r="I275" s="130">
        <f>I279</f>
        <v>0</v>
      </c>
    </row>
    <row r="276" spans="1:9" ht="1.5" hidden="1" customHeight="1" x14ac:dyDescent="0.2">
      <c r="A276" s="77"/>
      <c r="B276" s="49" t="s">
        <v>114</v>
      </c>
      <c r="C276" s="92">
        <v>1101</v>
      </c>
      <c r="D276" s="93" t="s">
        <v>210</v>
      </c>
      <c r="E276" s="94"/>
      <c r="F276" s="130">
        <f t="shared" ref="F276:I278" si="38">F277</f>
        <v>2570.8649999999998</v>
      </c>
      <c r="G276" s="130">
        <f t="shared" si="38"/>
        <v>0</v>
      </c>
      <c r="H276" s="130">
        <f t="shared" si="38"/>
        <v>2606.105</v>
      </c>
      <c r="I276" s="130">
        <f t="shared" si="38"/>
        <v>0</v>
      </c>
    </row>
    <row r="277" spans="1:9" ht="25.5" x14ac:dyDescent="0.2">
      <c r="A277" s="77"/>
      <c r="B277" s="49" t="s">
        <v>310</v>
      </c>
      <c r="C277" s="92">
        <v>1101</v>
      </c>
      <c r="D277" s="93">
        <v>4700000000</v>
      </c>
      <c r="E277" s="94"/>
      <c r="F277" s="130">
        <f t="shared" si="38"/>
        <v>2570.8649999999998</v>
      </c>
      <c r="G277" s="130">
        <f t="shared" si="38"/>
        <v>0</v>
      </c>
      <c r="H277" s="130">
        <f t="shared" si="38"/>
        <v>2606.105</v>
      </c>
      <c r="I277" s="130">
        <f t="shared" si="38"/>
        <v>0</v>
      </c>
    </row>
    <row r="278" spans="1:9" ht="25.5" x14ac:dyDescent="0.2">
      <c r="A278" s="77"/>
      <c r="B278" s="49" t="s">
        <v>102</v>
      </c>
      <c r="C278" s="92">
        <v>1101</v>
      </c>
      <c r="D278" s="93">
        <v>4700000000</v>
      </c>
      <c r="E278" s="94">
        <v>600</v>
      </c>
      <c r="F278" s="130">
        <f t="shared" si="38"/>
        <v>2570.8649999999998</v>
      </c>
      <c r="G278" s="130">
        <f t="shared" si="38"/>
        <v>0</v>
      </c>
      <c r="H278" s="130">
        <f t="shared" si="38"/>
        <v>2606.105</v>
      </c>
      <c r="I278" s="130">
        <f t="shared" si="38"/>
        <v>0</v>
      </c>
    </row>
    <row r="279" spans="1:9" x14ac:dyDescent="0.2">
      <c r="A279" s="77"/>
      <c r="B279" s="49" t="s">
        <v>103</v>
      </c>
      <c r="C279" s="92">
        <v>1101</v>
      </c>
      <c r="D279" s="93">
        <v>4700000000</v>
      </c>
      <c r="E279" s="94">
        <v>620</v>
      </c>
      <c r="F279" s="130">
        <v>2570.8649999999998</v>
      </c>
      <c r="G279" s="130"/>
      <c r="H279" s="130">
        <v>2606.105</v>
      </c>
      <c r="I279" s="130"/>
    </row>
    <row r="280" spans="1:9" s="15" customFormat="1" ht="25.5" x14ac:dyDescent="0.2">
      <c r="A280" s="121">
        <v>939</v>
      </c>
      <c r="B280" s="50" t="s">
        <v>281</v>
      </c>
      <c r="C280" s="90"/>
      <c r="D280" s="91"/>
      <c r="E280" s="122">
        <v>0</v>
      </c>
      <c r="F280" s="129">
        <f>F281+F294+F332+F337+F345+F397+F430+F446+F462+F509+F514+F518+F540+F544+F434</f>
        <v>90291.93299999999</v>
      </c>
      <c r="G280" s="129">
        <f>G281+G294+G332+G337+G345+G397+G430+G446+G462+G509+G514+G518+G540+G544+G434</f>
        <v>14248.475999999999</v>
      </c>
      <c r="H280" s="129">
        <f>H281+H294+H332+H337+H345+H397+H430+H446+H462+H509+H514+H518+H540+H544+H434</f>
        <v>86962.93299999999</v>
      </c>
      <c r="I280" s="129">
        <f>I281+I294+I332+I337+I345+I397+I430+I446+I462+I509+I514+I518+I540+I544+I434</f>
        <v>14248.475999999999</v>
      </c>
    </row>
    <row r="281" spans="1:9" ht="25.5" x14ac:dyDescent="0.2">
      <c r="A281" s="77">
        <v>0</v>
      </c>
      <c r="B281" s="50" t="s">
        <v>131</v>
      </c>
      <c r="C281" s="90">
        <v>102</v>
      </c>
      <c r="D281" s="91"/>
      <c r="E281" s="122"/>
      <c r="F281" s="129">
        <f>F282</f>
        <v>2801.4549999999999</v>
      </c>
      <c r="G281" s="129">
        <v>0</v>
      </c>
      <c r="H281" s="129">
        <f>H282</f>
        <v>2801.4549999999999</v>
      </c>
      <c r="I281" s="129">
        <v>0</v>
      </c>
    </row>
    <row r="282" spans="1:9" ht="51" x14ac:dyDescent="0.2">
      <c r="A282" s="77">
        <v>0</v>
      </c>
      <c r="B282" s="49" t="s">
        <v>328</v>
      </c>
      <c r="C282" s="92">
        <v>102</v>
      </c>
      <c r="D282" s="93">
        <v>1800000000</v>
      </c>
      <c r="E282" s="94"/>
      <c r="F282" s="130">
        <f>F288</f>
        <v>2801.4549999999999</v>
      </c>
      <c r="G282" s="130">
        <v>0</v>
      </c>
      <c r="H282" s="130">
        <f>H288</f>
        <v>2801.4549999999999</v>
      </c>
      <c r="I282" s="130">
        <v>0</v>
      </c>
    </row>
    <row r="283" spans="1:9" hidden="1" x14ac:dyDescent="0.2">
      <c r="A283" s="77">
        <v>0</v>
      </c>
      <c r="B283" s="49" t="s">
        <v>94</v>
      </c>
      <c r="C283" s="92">
        <v>102</v>
      </c>
      <c r="D283" s="93" t="s">
        <v>20</v>
      </c>
      <c r="E283" s="94">
        <v>0</v>
      </c>
      <c r="F283" s="130">
        <v>0</v>
      </c>
      <c r="G283" s="130">
        <v>0</v>
      </c>
      <c r="H283" s="130">
        <v>0</v>
      </c>
      <c r="I283" s="130">
        <v>0</v>
      </c>
    </row>
    <row r="284" spans="1:9" hidden="1" x14ac:dyDescent="0.2">
      <c r="A284" s="77">
        <v>0</v>
      </c>
      <c r="B284" s="49" t="s">
        <v>94</v>
      </c>
      <c r="C284" s="92">
        <v>102</v>
      </c>
      <c r="D284" s="93" t="s">
        <v>20</v>
      </c>
      <c r="E284" s="94">
        <v>0</v>
      </c>
      <c r="F284" s="130">
        <v>0</v>
      </c>
      <c r="G284" s="130">
        <v>0</v>
      </c>
      <c r="H284" s="130">
        <v>0</v>
      </c>
      <c r="I284" s="130">
        <v>0</v>
      </c>
    </row>
    <row r="285" spans="1:9" ht="25.5" hidden="1" x14ac:dyDescent="0.2">
      <c r="A285" s="77">
        <v>0</v>
      </c>
      <c r="B285" s="49" t="s">
        <v>72</v>
      </c>
      <c r="C285" s="92">
        <v>102</v>
      </c>
      <c r="D285" s="93">
        <v>1800011000</v>
      </c>
      <c r="E285" s="94">
        <v>0</v>
      </c>
      <c r="F285" s="130">
        <v>0</v>
      </c>
      <c r="G285" s="130">
        <v>0</v>
      </c>
      <c r="H285" s="130">
        <v>0</v>
      </c>
      <c r="I285" s="130">
        <v>0</v>
      </c>
    </row>
    <row r="286" spans="1:9" ht="25.5" hidden="1" x14ac:dyDescent="0.2">
      <c r="A286" s="77">
        <v>0</v>
      </c>
      <c r="B286" s="49" t="s">
        <v>72</v>
      </c>
      <c r="C286" s="92">
        <v>102</v>
      </c>
      <c r="D286" s="93">
        <v>1800011000</v>
      </c>
      <c r="E286" s="94">
        <v>0</v>
      </c>
      <c r="F286" s="130">
        <v>0</v>
      </c>
      <c r="G286" s="130">
        <v>0</v>
      </c>
      <c r="H286" s="130">
        <v>0</v>
      </c>
      <c r="I286" s="130">
        <v>0</v>
      </c>
    </row>
    <row r="287" spans="1:9" ht="25.5" hidden="1" x14ac:dyDescent="0.2">
      <c r="A287" s="77">
        <v>0</v>
      </c>
      <c r="B287" s="49" t="s">
        <v>72</v>
      </c>
      <c r="C287" s="92">
        <v>102</v>
      </c>
      <c r="D287" s="93">
        <v>1800011000</v>
      </c>
      <c r="E287" s="94">
        <v>0</v>
      </c>
      <c r="F287" s="130">
        <v>0</v>
      </c>
      <c r="G287" s="130">
        <v>0</v>
      </c>
      <c r="H287" s="130">
        <v>0</v>
      </c>
      <c r="I287" s="130">
        <v>0</v>
      </c>
    </row>
    <row r="288" spans="1:9" ht="51" x14ac:dyDescent="0.2">
      <c r="A288" s="77">
        <v>0</v>
      </c>
      <c r="B288" s="49" t="s">
        <v>73</v>
      </c>
      <c r="C288" s="92">
        <v>102</v>
      </c>
      <c r="D288" s="93">
        <v>1800000000</v>
      </c>
      <c r="E288" s="94">
        <v>100</v>
      </c>
      <c r="F288" s="130">
        <f>F289</f>
        <v>2801.4549999999999</v>
      </c>
      <c r="G288" s="130">
        <v>0</v>
      </c>
      <c r="H288" s="130">
        <f>H289</f>
        <v>2801.4549999999999</v>
      </c>
      <c r="I288" s="130">
        <v>0</v>
      </c>
    </row>
    <row r="289" spans="1:9" ht="25.5" x14ac:dyDescent="0.2">
      <c r="A289" s="77">
        <v>0</v>
      </c>
      <c r="B289" s="49" t="s">
        <v>74</v>
      </c>
      <c r="C289" s="92">
        <v>102</v>
      </c>
      <c r="D289" s="93">
        <v>1800000000</v>
      </c>
      <c r="E289" s="94">
        <v>120</v>
      </c>
      <c r="F289" s="130">
        <v>2801.4549999999999</v>
      </c>
      <c r="G289" s="130"/>
      <c r="H289" s="130">
        <v>2801.4549999999999</v>
      </c>
      <c r="I289" s="130"/>
    </row>
    <row r="290" spans="1:9" ht="25.5" hidden="1" x14ac:dyDescent="0.2">
      <c r="A290" s="77">
        <v>0</v>
      </c>
      <c r="B290" s="49" t="s">
        <v>75</v>
      </c>
      <c r="C290" s="92">
        <v>102</v>
      </c>
      <c r="D290" s="93" t="s">
        <v>45</v>
      </c>
      <c r="E290" s="94">
        <v>200</v>
      </c>
      <c r="F290" s="130">
        <v>0</v>
      </c>
      <c r="G290" s="130">
        <v>0</v>
      </c>
      <c r="H290" s="130">
        <v>0</v>
      </c>
      <c r="I290" s="130">
        <v>0</v>
      </c>
    </row>
    <row r="291" spans="1:9" ht="25.5" hidden="1" x14ac:dyDescent="0.2">
      <c r="A291" s="77">
        <v>0</v>
      </c>
      <c r="B291" s="49" t="s">
        <v>76</v>
      </c>
      <c r="C291" s="92">
        <v>102</v>
      </c>
      <c r="D291" s="93" t="s">
        <v>45</v>
      </c>
      <c r="E291" s="94">
        <v>240</v>
      </c>
      <c r="F291" s="130">
        <v>0</v>
      </c>
      <c r="G291" s="130">
        <v>0</v>
      </c>
      <c r="H291" s="130">
        <v>0</v>
      </c>
      <c r="I291" s="130">
        <v>0</v>
      </c>
    </row>
    <row r="292" spans="1:9" hidden="1" x14ac:dyDescent="0.2">
      <c r="A292" s="77">
        <v>0</v>
      </c>
      <c r="B292" s="49" t="s">
        <v>77</v>
      </c>
      <c r="C292" s="92">
        <v>102</v>
      </c>
      <c r="D292" s="93" t="s">
        <v>45</v>
      </c>
      <c r="E292" s="94">
        <v>800</v>
      </c>
      <c r="F292" s="130">
        <v>0</v>
      </c>
      <c r="G292" s="130">
        <v>0</v>
      </c>
      <c r="H292" s="130">
        <v>0</v>
      </c>
      <c r="I292" s="130">
        <v>0</v>
      </c>
    </row>
    <row r="293" spans="1:9" hidden="1" x14ac:dyDescent="0.2">
      <c r="A293" s="77">
        <v>0</v>
      </c>
      <c r="B293" s="49" t="s">
        <v>78</v>
      </c>
      <c r="C293" s="92">
        <v>102</v>
      </c>
      <c r="D293" s="93" t="s">
        <v>45</v>
      </c>
      <c r="E293" s="94">
        <v>850</v>
      </c>
      <c r="F293" s="130">
        <v>0</v>
      </c>
      <c r="G293" s="130">
        <v>0</v>
      </c>
      <c r="H293" s="130">
        <v>0</v>
      </c>
      <c r="I293" s="130">
        <v>0</v>
      </c>
    </row>
    <row r="294" spans="1:9" ht="38.25" x14ac:dyDescent="0.2">
      <c r="A294" s="77">
        <v>0</v>
      </c>
      <c r="B294" s="50" t="s">
        <v>70</v>
      </c>
      <c r="C294" s="90">
        <v>104</v>
      </c>
      <c r="D294" s="91">
        <v>0</v>
      </c>
      <c r="E294" s="122">
        <v>0</v>
      </c>
      <c r="F294" s="129">
        <f>F300+F312+F317+F295</f>
        <v>16101.276999999998</v>
      </c>
      <c r="G294" s="129">
        <f t="shared" ref="G294:H294" si="39">G300+G312+G317+G295</f>
        <v>560.42600000000004</v>
      </c>
      <c r="H294" s="129">
        <f t="shared" si="39"/>
        <v>16105.556999999999</v>
      </c>
      <c r="I294" s="129">
        <f t="shared" ref="I294" si="40">I300+I312+I317</f>
        <v>560.42600000000004</v>
      </c>
    </row>
    <row r="295" spans="1:9" s="12" customFormat="1" ht="25.5" hidden="1" x14ac:dyDescent="0.2">
      <c r="A295" s="77">
        <v>0</v>
      </c>
      <c r="B295" s="49" t="s">
        <v>311</v>
      </c>
      <c r="C295" s="92">
        <v>104</v>
      </c>
      <c r="D295" s="93" t="s">
        <v>47</v>
      </c>
      <c r="E295" s="94">
        <v>0</v>
      </c>
      <c r="F295" s="130">
        <f>F296+F298</f>
        <v>0</v>
      </c>
      <c r="G295" s="130">
        <f t="shared" ref="G295:H295" si="41">G296+G298</f>
        <v>0</v>
      </c>
      <c r="H295" s="130">
        <f t="shared" si="41"/>
        <v>0</v>
      </c>
      <c r="I295" s="130">
        <f t="shared" ref="F295:I296" si="42">I296</f>
        <v>0</v>
      </c>
    </row>
    <row r="296" spans="1:9" s="12" customFormat="1" ht="51" hidden="1" x14ac:dyDescent="0.2">
      <c r="A296" s="77">
        <v>0</v>
      </c>
      <c r="B296" s="49" t="s">
        <v>73</v>
      </c>
      <c r="C296" s="92">
        <v>104</v>
      </c>
      <c r="D296" s="93" t="s">
        <v>47</v>
      </c>
      <c r="E296" s="94">
        <v>100</v>
      </c>
      <c r="F296" s="130">
        <f t="shared" si="42"/>
        <v>0</v>
      </c>
      <c r="G296" s="130">
        <f t="shared" si="42"/>
        <v>0</v>
      </c>
      <c r="H296" s="130">
        <f t="shared" si="42"/>
        <v>0</v>
      </c>
      <c r="I296" s="130">
        <f t="shared" si="42"/>
        <v>0</v>
      </c>
    </row>
    <row r="297" spans="1:9" s="12" customFormat="1" ht="15" hidden="1" customHeight="1" x14ac:dyDescent="0.2">
      <c r="A297" s="77">
        <v>0</v>
      </c>
      <c r="B297" s="49" t="s">
        <v>74</v>
      </c>
      <c r="C297" s="92">
        <v>104</v>
      </c>
      <c r="D297" s="93" t="s">
        <v>47</v>
      </c>
      <c r="E297" s="94">
        <v>120</v>
      </c>
      <c r="F297" s="130"/>
      <c r="G297" s="130"/>
      <c r="H297" s="130"/>
      <c r="I297" s="130"/>
    </row>
    <row r="298" spans="1:9" s="12" customFormat="1" ht="25.5" hidden="1" x14ac:dyDescent="0.2">
      <c r="A298" s="77">
        <v>0</v>
      </c>
      <c r="B298" s="49" t="s">
        <v>75</v>
      </c>
      <c r="C298" s="92">
        <v>104</v>
      </c>
      <c r="D298" s="93" t="s">
        <v>47</v>
      </c>
      <c r="E298" s="94">
        <v>200</v>
      </c>
      <c r="F298" s="130">
        <f>F299</f>
        <v>0</v>
      </c>
      <c r="G298" s="130">
        <f>G299</f>
        <v>0</v>
      </c>
      <c r="H298" s="130">
        <f>H299</f>
        <v>0</v>
      </c>
      <c r="I298" s="130">
        <f>I299</f>
        <v>0</v>
      </c>
    </row>
    <row r="299" spans="1:9" s="12" customFormat="1" ht="25.5" hidden="1" x14ac:dyDescent="0.2">
      <c r="A299" s="77">
        <v>0</v>
      </c>
      <c r="B299" s="49" t="s">
        <v>76</v>
      </c>
      <c r="C299" s="92">
        <v>104</v>
      </c>
      <c r="D299" s="93" t="s">
        <v>47</v>
      </c>
      <c r="E299" s="94">
        <v>240</v>
      </c>
      <c r="F299" s="130">
        <v>0</v>
      </c>
      <c r="G299" s="130">
        <v>0</v>
      </c>
      <c r="H299" s="130">
        <v>0</v>
      </c>
      <c r="I299" s="130">
        <v>0</v>
      </c>
    </row>
    <row r="300" spans="1:9" ht="51" x14ac:dyDescent="0.2">
      <c r="A300" s="77">
        <v>0</v>
      </c>
      <c r="B300" s="49" t="s">
        <v>328</v>
      </c>
      <c r="C300" s="92">
        <v>104</v>
      </c>
      <c r="D300" s="93">
        <v>1800000000</v>
      </c>
      <c r="E300" s="94">
        <v>0</v>
      </c>
      <c r="F300" s="130">
        <f>F306+F308+F310</f>
        <v>15540.850999999999</v>
      </c>
      <c r="G300" s="130">
        <v>0</v>
      </c>
      <c r="H300" s="130">
        <f>H306+H308+H310</f>
        <v>15545.130999999999</v>
      </c>
      <c r="I300" s="130">
        <v>0</v>
      </c>
    </row>
    <row r="301" spans="1:9" hidden="1" x14ac:dyDescent="0.2">
      <c r="A301" s="77">
        <v>0</v>
      </c>
      <c r="B301" s="49" t="s">
        <v>94</v>
      </c>
      <c r="C301" s="92">
        <v>104</v>
      </c>
      <c r="D301" s="93" t="s">
        <v>20</v>
      </c>
      <c r="E301" s="94">
        <v>0</v>
      </c>
      <c r="F301" s="130">
        <v>0</v>
      </c>
      <c r="G301" s="130">
        <v>0</v>
      </c>
      <c r="H301" s="130">
        <v>0</v>
      </c>
      <c r="I301" s="130">
        <v>0</v>
      </c>
    </row>
    <row r="302" spans="1:9" hidden="1" x14ac:dyDescent="0.2">
      <c r="A302" s="77">
        <v>0</v>
      </c>
      <c r="B302" s="49" t="s">
        <v>94</v>
      </c>
      <c r="C302" s="92">
        <v>104</v>
      </c>
      <c r="D302" s="93" t="s">
        <v>20</v>
      </c>
      <c r="E302" s="94">
        <v>0</v>
      </c>
      <c r="F302" s="130">
        <v>0</v>
      </c>
      <c r="G302" s="130">
        <v>0</v>
      </c>
      <c r="H302" s="130">
        <v>0</v>
      </c>
      <c r="I302" s="130">
        <v>0</v>
      </c>
    </row>
    <row r="303" spans="1:9" ht="25.5" hidden="1" x14ac:dyDescent="0.2">
      <c r="A303" s="77">
        <v>0</v>
      </c>
      <c r="B303" s="49" t="s">
        <v>72</v>
      </c>
      <c r="C303" s="92">
        <v>104</v>
      </c>
      <c r="D303" s="93" t="s">
        <v>45</v>
      </c>
      <c r="E303" s="94">
        <v>0</v>
      </c>
      <c r="F303" s="130">
        <v>0</v>
      </c>
      <c r="G303" s="130">
        <v>0</v>
      </c>
      <c r="H303" s="130">
        <v>0</v>
      </c>
      <c r="I303" s="130">
        <v>0</v>
      </c>
    </row>
    <row r="304" spans="1:9" ht="25.5" hidden="1" x14ac:dyDescent="0.2">
      <c r="A304" s="77">
        <v>0</v>
      </c>
      <c r="B304" s="49" t="s">
        <v>72</v>
      </c>
      <c r="C304" s="92">
        <v>104</v>
      </c>
      <c r="D304" s="93" t="s">
        <v>45</v>
      </c>
      <c r="E304" s="94">
        <v>0</v>
      </c>
      <c r="F304" s="130">
        <v>0</v>
      </c>
      <c r="G304" s="130">
        <v>0</v>
      </c>
      <c r="H304" s="130">
        <v>0</v>
      </c>
      <c r="I304" s="130">
        <v>0</v>
      </c>
    </row>
    <row r="305" spans="1:9" ht="25.5" hidden="1" x14ac:dyDescent="0.2">
      <c r="A305" s="77">
        <v>0</v>
      </c>
      <c r="B305" s="49" t="s">
        <v>72</v>
      </c>
      <c r="C305" s="92">
        <v>104</v>
      </c>
      <c r="D305" s="93" t="s">
        <v>45</v>
      </c>
      <c r="E305" s="94">
        <v>0</v>
      </c>
      <c r="F305" s="130">
        <v>0</v>
      </c>
      <c r="G305" s="130">
        <v>0</v>
      </c>
      <c r="H305" s="130">
        <v>0</v>
      </c>
      <c r="I305" s="130">
        <v>0</v>
      </c>
    </row>
    <row r="306" spans="1:9" ht="51" x14ac:dyDescent="0.2">
      <c r="A306" s="77">
        <v>0</v>
      </c>
      <c r="B306" s="49" t="s">
        <v>73</v>
      </c>
      <c r="C306" s="92">
        <v>104</v>
      </c>
      <c r="D306" s="93">
        <v>1800000000</v>
      </c>
      <c r="E306" s="94">
        <v>100</v>
      </c>
      <c r="F306" s="130">
        <f>F307</f>
        <v>13563.097</v>
      </c>
      <c r="G306" s="130">
        <v>0</v>
      </c>
      <c r="H306" s="130">
        <f>H307</f>
        <v>13563.097</v>
      </c>
      <c r="I306" s="130">
        <v>0</v>
      </c>
    </row>
    <row r="307" spans="1:9" ht="25.5" x14ac:dyDescent="0.2">
      <c r="A307" s="77">
        <v>0</v>
      </c>
      <c r="B307" s="49" t="s">
        <v>74</v>
      </c>
      <c r="C307" s="92">
        <v>104</v>
      </c>
      <c r="D307" s="93">
        <v>1800000000</v>
      </c>
      <c r="E307" s="94">
        <v>120</v>
      </c>
      <c r="F307" s="130">
        <v>13563.097</v>
      </c>
      <c r="G307" s="130"/>
      <c r="H307" s="130">
        <v>13563.097</v>
      </c>
      <c r="I307" s="130"/>
    </row>
    <row r="308" spans="1:9" ht="30" customHeight="1" x14ac:dyDescent="0.2">
      <c r="A308" s="77">
        <v>0</v>
      </c>
      <c r="B308" s="49" t="s">
        <v>75</v>
      </c>
      <c r="C308" s="92">
        <v>104</v>
      </c>
      <c r="D308" s="93">
        <v>1800000000</v>
      </c>
      <c r="E308" s="94">
        <v>200</v>
      </c>
      <c r="F308" s="130">
        <f>F309</f>
        <v>1866.7550000000001</v>
      </c>
      <c r="G308" s="130">
        <v>0</v>
      </c>
      <c r="H308" s="130">
        <f>H309</f>
        <v>1871.0350000000001</v>
      </c>
      <c r="I308" s="130">
        <v>0</v>
      </c>
    </row>
    <row r="309" spans="1:9" ht="26.85" customHeight="1" x14ac:dyDescent="0.2">
      <c r="A309" s="77">
        <v>0</v>
      </c>
      <c r="B309" s="49" t="s">
        <v>76</v>
      </c>
      <c r="C309" s="92">
        <v>104</v>
      </c>
      <c r="D309" s="93">
        <v>1800000000</v>
      </c>
      <c r="E309" s="94">
        <v>240</v>
      </c>
      <c r="F309" s="130">
        <v>1866.7550000000001</v>
      </c>
      <c r="G309" s="130"/>
      <c r="H309" s="130">
        <v>1871.0350000000001</v>
      </c>
      <c r="I309" s="130"/>
    </row>
    <row r="310" spans="1:9" x14ac:dyDescent="0.2">
      <c r="A310" s="77">
        <v>0</v>
      </c>
      <c r="B310" s="49" t="s">
        <v>77</v>
      </c>
      <c r="C310" s="92">
        <v>104</v>
      </c>
      <c r="D310" s="93">
        <v>1800000000</v>
      </c>
      <c r="E310" s="94">
        <v>800</v>
      </c>
      <c r="F310" s="130">
        <f>F311</f>
        <v>110.999</v>
      </c>
      <c r="G310" s="130">
        <v>0</v>
      </c>
      <c r="H310" s="130">
        <f>H311</f>
        <v>110.999</v>
      </c>
      <c r="I310" s="130">
        <v>0</v>
      </c>
    </row>
    <row r="311" spans="1:9" ht="11.25" customHeight="1" x14ac:dyDescent="0.2">
      <c r="A311" s="77">
        <v>0</v>
      </c>
      <c r="B311" s="49" t="s">
        <v>78</v>
      </c>
      <c r="C311" s="92">
        <v>104</v>
      </c>
      <c r="D311" s="93">
        <v>1800000000</v>
      </c>
      <c r="E311" s="94">
        <v>850</v>
      </c>
      <c r="F311" s="130">
        <v>110.999</v>
      </c>
      <c r="G311" s="130"/>
      <c r="H311" s="130">
        <v>110.999</v>
      </c>
      <c r="I311" s="130"/>
    </row>
    <row r="312" spans="1:9" ht="36" customHeight="1" x14ac:dyDescent="0.2">
      <c r="A312" s="77"/>
      <c r="B312" s="49" t="s">
        <v>322</v>
      </c>
      <c r="C312" s="92">
        <v>104</v>
      </c>
      <c r="D312" s="93">
        <v>1900000000</v>
      </c>
      <c r="E312" s="94"/>
      <c r="F312" s="130">
        <f>F313+F315</f>
        <v>560.42600000000004</v>
      </c>
      <c r="G312" s="130">
        <f t="shared" ref="G312" si="43">G313+G315</f>
        <v>560.42600000000004</v>
      </c>
      <c r="H312" s="130">
        <f t="shared" ref="H312" si="44">H313+H315</f>
        <v>560.42600000000004</v>
      </c>
      <c r="I312" s="130">
        <f t="shared" ref="I312" si="45">I313+I315</f>
        <v>560.42600000000004</v>
      </c>
    </row>
    <row r="313" spans="1:9" ht="24.75" customHeight="1" x14ac:dyDescent="0.2">
      <c r="A313" s="77"/>
      <c r="B313" s="49" t="s">
        <v>73</v>
      </c>
      <c r="C313" s="92">
        <v>104</v>
      </c>
      <c r="D313" s="93">
        <v>1900000000</v>
      </c>
      <c r="E313" s="94">
        <v>100</v>
      </c>
      <c r="F313" s="130">
        <f>F314</f>
        <v>479.291</v>
      </c>
      <c r="G313" s="130">
        <f t="shared" ref="G313:I313" si="46">G314</f>
        <v>479.291</v>
      </c>
      <c r="H313" s="130">
        <f>H314</f>
        <v>479.291</v>
      </c>
      <c r="I313" s="130">
        <f t="shared" si="46"/>
        <v>479.291</v>
      </c>
    </row>
    <row r="314" spans="1:9" ht="13.5" customHeight="1" x14ac:dyDescent="0.2">
      <c r="A314" s="77"/>
      <c r="B314" s="49" t="s">
        <v>135</v>
      </c>
      <c r="C314" s="92">
        <v>104</v>
      </c>
      <c r="D314" s="93">
        <v>1900000000</v>
      </c>
      <c r="E314" s="94">
        <v>120</v>
      </c>
      <c r="F314" s="130">
        <v>479.291</v>
      </c>
      <c r="G314" s="130">
        <v>479.291</v>
      </c>
      <c r="H314" s="130">
        <v>479.291</v>
      </c>
      <c r="I314" s="130">
        <v>479.291</v>
      </c>
    </row>
    <row r="315" spans="1:9" ht="27.75" customHeight="1" x14ac:dyDescent="0.2">
      <c r="A315" s="77"/>
      <c r="B315" s="49" t="s">
        <v>75</v>
      </c>
      <c r="C315" s="92">
        <v>104</v>
      </c>
      <c r="D315" s="93">
        <v>1900000000</v>
      </c>
      <c r="E315" s="94">
        <v>200</v>
      </c>
      <c r="F315" s="130">
        <f>F316</f>
        <v>81.135000000000005</v>
      </c>
      <c r="G315" s="130">
        <f t="shared" ref="G315:I315" si="47">G316</f>
        <v>81.135000000000005</v>
      </c>
      <c r="H315" s="130">
        <f>H316</f>
        <v>81.135000000000005</v>
      </c>
      <c r="I315" s="130">
        <f t="shared" si="47"/>
        <v>81.135000000000005</v>
      </c>
    </row>
    <row r="316" spans="1:9" ht="31.5" customHeight="1" x14ac:dyDescent="0.2">
      <c r="A316" s="77"/>
      <c r="B316" s="49" t="s">
        <v>76</v>
      </c>
      <c r="C316" s="92">
        <v>104</v>
      </c>
      <c r="D316" s="93">
        <v>1900000000</v>
      </c>
      <c r="E316" s="94">
        <v>240</v>
      </c>
      <c r="F316" s="130">
        <v>81.135000000000005</v>
      </c>
      <c r="G316" s="130">
        <v>81.135000000000005</v>
      </c>
      <c r="H316" s="130">
        <v>81.135000000000005</v>
      </c>
      <c r="I316" s="130">
        <v>81.135000000000005</v>
      </c>
    </row>
    <row r="317" spans="1:9" ht="44.25" hidden="1" customHeight="1" x14ac:dyDescent="0.2">
      <c r="A317" s="77"/>
      <c r="B317" s="49" t="s">
        <v>306</v>
      </c>
      <c r="C317" s="92">
        <v>104</v>
      </c>
      <c r="D317" s="93">
        <v>4800000000</v>
      </c>
      <c r="E317" s="94"/>
      <c r="F317" s="130">
        <f>F318</f>
        <v>0</v>
      </c>
      <c r="G317" s="130">
        <f t="shared" ref="G317:H317" si="48">G318</f>
        <v>0</v>
      </c>
      <c r="H317" s="130">
        <f t="shared" si="48"/>
        <v>0</v>
      </c>
      <c r="I317" s="130"/>
    </row>
    <row r="318" spans="1:9" ht="26.25" hidden="1" customHeight="1" x14ac:dyDescent="0.2">
      <c r="A318" s="77"/>
      <c r="B318" s="49" t="s">
        <v>75</v>
      </c>
      <c r="C318" s="92">
        <v>104</v>
      </c>
      <c r="D318" s="93">
        <v>4800000000</v>
      </c>
      <c r="E318" s="94">
        <v>200</v>
      </c>
      <c r="F318" s="130">
        <f>F319</f>
        <v>0</v>
      </c>
      <c r="G318" s="130">
        <f t="shared" ref="G318:H318" si="49">G319</f>
        <v>0</v>
      </c>
      <c r="H318" s="130">
        <f t="shared" si="49"/>
        <v>0</v>
      </c>
      <c r="I318" s="130"/>
    </row>
    <row r="319" spans="1:9" ht="25.5" hidden="1" x14ac:dyDescent="0.2">
      <c r="A319" s="77"/>
      <c r="B319" s="49" t="s">
        <v>76</v>
      </c>
      <c r="C319" s="92">
        <v>104</v>
      </c>
      <c r="D319" s="93">
        <v>4800000000</v>
      </c>
      <c r="E319" s="94">
        <v>240</v>
      </c>
      <c r="F319" s="130"/>
      <c r="G319" s="130"/>
      <c r="H319" s="130"/>
      <c r="I319" s="130"/>
    </row>
    <row r="320" spans="1:9" ht="25.5" hidden="1" x14ac:dyDescent="0.2">
      <c r="A320" s="121"/>
      <c r="B320" s="50" t="s">
        <v>180</v>
      </c>
      <c r="C320" s="90">
        <v>105</v>
      </c>
      <c r="D320" s="91"/>
      <c r="E320" s="122"/>
      <c r="F320" s="129">
        <f t="shared" ref="F320:I323" si="50">F321</f>
        <v>0</v>
      </c>
      <c r="G320" s="129">
        <f t="shared" si="50"/>
        <v>0</v>
      </c>
      <c r="H320" s="129">
        <f t="shared" si="50"/>
        <v>0</v>
      </c>
      <c r="I320" s="129">
        <f t="shared" si="50"/>
        <v>0</v>
      </c>
    </row>
    <row r="321" spans="1:9" hidden="1" x14ac:dyDescent="0.2">
      <c r="A321" s="77"/>
      <c r="B321" s="49" t="s">
        <v>94</v>
      </c>
      <c r="C321" s="92">
        <v>105</v>
      </c>
      <c r="D321" s="93">
        <v>9000000000</v>
      </c>
      <c r="E321" s="94"/>
      <c r="F321" s="130">
        <f t="shared" si="50"/>
        <v>0</v>
      </c>
      <c r="G321" s="130">
        <f t="shared" si="50"/>
        <v>0</v>
      </c>
      <c r="H321" s="130">
        <f t="shared" si="50"/>
        <v>0</v>
      </c>
      <c r="I321" s="130">
        <f t="shared" si="50"/>
        <v>0</v>
      </c>
    </row>
    <row r="322" spans="1:9" hidden="1" x14ac:dyDescent="0.2">
      <c r="A322" s="77"/>
      <c r="B322" s="49" t="s">
        <v>120</v>
      </c>
      <c r="C322" s="92">
        <v>105</v>
      </c>
      <c r="D322" s="93">
        <v>9000050000</v>
      </c>
      <c r="E322" s="94"/>
      <c r="F322" s="130">
        <f t="shared" si="50"/>
        <v>0</v>
      </c>
      <c r="G322" s="130">
        <f t="shared" si="50"/>
        <v>0</v>
      </c>
      <c r="H322" s="130">
        <f t="shared" si="50"/>
        <v>0</v>
      </c>
      <c r="I322" s="130">
        <f t="shared" si="50"/>
        <v>0</v>
      </c>
    </row>
    <row r="323" spans="1:9" ht="38.25" hidden="1" x14ac:dyDescent="0.2">
      <c r="A323" s="77"/>
      <c r="B323" s="49" t="s">
        <v>179</v>
      </c>
      <c r="C323" s="92">
        <v>105</v>
      </c>
      <c r="D323" s="93">
        <v>9000051200</v>
      </c>
      <c r="E323" s="94"/>
      <c r="F323" s="130">
        <f t="shared" si="50"/>
        <v>0</v>
      </c>
      <c r="G323" s="130">
        <f t="shared" si="50"/>
        <v>0</v>
      </c>
      <c r="H323" s="130">
        <f t="shared" si="50"/>
        <v>0</v>
      </c>
      <c r="I323" s="130">
        <f t="shared" si="50"/>
        <v>0</v>
      </c>
    </row>
    <row r="324" spans="1:9" ht="37.5" hidden="1" customHeight="1" x14ac:dyDescent="0.2">
      <c r="A324" s="77"/>
      <c r="B324" s="49" t="s">
        <v>102</v>
      </c>
      <c r="C324" s="92">
        <v>105</v>
      </c>
      <c r="D324" s="93">
        <v>9000051200</v>
      </c>
      <c r="E324" s="94">
        <v>600</v>
      </c>
      <c r="F324" s="130">
        <f>F325</f>
        <v>0</v>
      </c>
      <c r="G324" s="130">
        <f>G325</f>
        <v>0</v>
      </c>
      <c r="H324" s="130">
        <f>H325</f>
        <v>0</v>
      </c>
      <c r="I324" s="130">
        <f>I325</f>
        <v>0</v>
      </c>
    </row>
    <row r="325" spans="1:9" ht="20.25" hidden="1" customHeight="1" x14ac:dyDescent="0.2">
      <c r="A325" s="77"/>
      <c r="B325" s="49" t="s">
        <v>103</v>
      </c>
      <c r="C325" s="92">
        <v>105</v>
      </c>
      <c r="D325" s="93">
        <v>9000051200</v>
      </c>
      <c r="E325" s="94">
        <v>620</v>
      </c>
      <c r="F325" s="130"/>
      <c r="G325" s="130"/>
      <c r="H325" s="130"/>
      <c r="I325" s="130"/>
    </row>
    <row r="326" spans="1:9" s="13" customFormat="1" ht="28.15" hidden="1" customHeight="1" x14ac:dyDescent="0.2">
      <c r="A326" s="121"/>
      <c r="B326" s="50" t="s">
        <v>208</v>
      </c>
      <c r="C326" s="90">
        <v>107</v>
      </c>
      <c r="D326" s="91"/>
      <c r="E326" s="122"/>
      <c r="F326" s="129">
        <f>F327</f>
        <v>0</v>
      </c>
      <c r="G326" s="129"/>
      <c r="H326" s="129">
        <f>H327</f>
        <v>0</v>
      </c>
      <c r="I326" s="129"/>
    </row>
    <row r="327" spans="1:9" ht="24.75" hidden="1" customHeight="1" x14ac:dyDescent="0.2">
      <c r="A327" s="77"/>
      <c r="B327" s="49" t="s">
        <v>94</v>
      </c>
      <c r="C327" s="92">
        <v>107</v>
      </c>
      <c r="D327" s="93">
        <v>9000000000</v>
      </c>
      <c r="E327" s="94"/>
      <c r="F327" s="130">
        <f>F328</f>
        <v>0</v>
      </c>
      <c r="G327" s="130"/>
      <c r="H327" s="130">
        <f>H328</f>
        <v>0</v>
      </c>
      <c r="I327" s="130"/>
    </row>
    <row r="328" spans="1:9" ht="24.75" hidden="1" customHeight="1" x14ac:dyDescent="0.2">
      <c r="A328" s="77"/>
      <c r="B328" s="49" t="s">
        <v>87</v>
      </c>
      <c r="C328" s="92">
        <v>107</v>
      </c>
      <c r="D328" s="93">
        <v>9000090000</v>
      </c>
      <c r="E328" s="94"/>
      <c r="F328" s="130">
        <f>F329</f>
        <v>0</v>
      </c>
      <c r="G328" s="130"/>
      <c r="H328" s="130">
        <f>H329</f>
        <v>0</v>
      </c>
      <c r="I328" s="130"/>
    </row>
    <row r="329" spans="1:9" ht="24.75" hidden="1" customHeight="1" x14ac:dyDescent="0.2">
      <c r="A329" s="77"/>
      <c r="B329" s="49" t="s">
        <v>211</v>
      </c>
      <c r="C329" s="92">
        <v>107</v>
      </c>
      <c r="D329" s="93">
        <v>9000090010</v>
      </c>
      <c r="E329" s="94"/>
      <c r="F329" s="130">
        <f>F330</f>
        <v>0</v>
      </c>
      <c r="G329" s="130"/>
      <c r="H329" s="130">
        <f>H330</f>
        <v>0</v>
      </c>
      <c r="I329" s="130"/>
    </row>
    <row r="330" spans="1:9" ht="20.25" hidden="1" customHeight="1" x14ac:dyDescent="0.2">
      <c r="A330" s="77"/>
      <c r="B330" s="49" t="s">
        <v>77</v>
      </c>
      <c r="C330" s="92">
        <v>107</v>
      </c>
      <c r="D330" s="93">
        <v>9000090010</v>
      </c>
      <c r="E330" s="94">
        <v>800</v>
      </c>
      <c r="F330" s="130">
        <f>F331</f>
        <v>0</v>
      </c>
      <c r="G330" s="130"/>
      <c r="H330" s="130">
        <f>H331</f>
        <v>0</v>
      </c>
      <c r="I330" s="130"/>
    </row>
    <row r="331" spans="1:9" ht="0.75" hidden="1" customHeight="1" x14ac:dyDescent="0.2">
      <c r="A331" s="77"/>
      <c r="B331" s="49" t="s">
        <v>209</v>
      </c>
      <c r="C331" s="92">
        <v>107</v>
      </c>
      <c r="D331" s="93">
        <v>9000090010</v>
      </c>
      <c r="E331" s="94">
        <v>880</v>
      </c>
      <c r="F331" s="130"/>
      <c r="G331" s="130"/>
      <c r="H331" s="130"/>
      <c r="I331" s="130"/>
    </row>
    <row r="332" spans="1:9" hidden="1" x14ac:dyDescent="0.2">
      <c r="A332" s="77"/>
      <c r="B332" s="104" t="s">
        <v>275</v>
      </c>
      <c r="C332" s="90">
        <v>105</v>
      </c>
      <c r="D332" s="91"/>
      <c r="E332" s="122"/>
      <c r="F332" s="129">
        <f t="shared" ref="F332:I335" si="51">F333</f>
        <v>0</v>
      </c>
      <c r="G332" s="129">
        <f t="shared" si="51"/>
        <v>0</v>
      </c>
      <c r="H332" s="129">
        <f t="shared" si="51"/>
        <v>0</v>
      </c>
      <c r="I332" s="129">
        <f t="shared" si="51"/>
        <v>0</v>
      </c>
    </row>
    <row r="333" spans="1:9" hidden="1" x14ac:dyDescent="0.2">
      <c r="A333" s="77"/>
      <c r="B333" s="105" t="s">
        <v>94</v>
      </c>
      <c r="C333" s="92">
        <v>105</v>
      </c>
      <c r="D333" s="93">
        <v>9000000000</v>
      </c>
      <c r="E333" s="94"/>
      <c r="F333" s="130">
        <f>F334</f>
        <v>0</v>
      </c>
      <c r="G333" s="130">
        <f>G334</f>
        <v>0</v>
      </c>
      <c r="H333" s="130">
        <f>H334</f>
        <v>0</v>
      </c>
      <c r="I333" s="130">
        <f>I334</f>
        <v>0</v>
      </c>
    </row>
    <row r="334" spans="1:9" ht="51" hidden="1" x14ac:dyDescent="0.2">
      <c r="A334" s="77"/>
      <c r="B334" s="106" t="s">
        <v>272</v>
      </c>
      <c r="C334" s="92">
        <v>105</v>
      </c>
      <c r="D334" s="93">
        <v>9010000000</v>
      </c>
      <c r="E334" s="94"/>
      <c r="F334" s="130">
        <f t="shared" si="51"/>
        <v>0</v>
      </c>
      <c r="G334" s="130">
        <f t="shared" si="51"/>
        <v>0</v>
      </c>
      <c r="H334" s="130">
        <f t="shared" si="51"/>
        <v>0</v>
      </c>
      <c r="I334" s="130">
        <f t="shared" si="51"/>
        <v>0</v>
      </c>
    </row>
    <row r="335" spans="1:9" ht="30" hidden="1" customHeight="1" x14ac:dyDescent="0.2">
      <c r="A335" s="77"/>
      <c r="B335" s="106" t="s">
        <v>102</v>
      </c>
      <c r="C335" s="92">
        <v>105</v>
      </c>
      <c r="D335" s="93">
        <v>9010000000</v>
      </c>
      <c r="E335" s="94">
        <v>600</v>
      </c>
      <c r="F335" s="130">
        <f t="shared" si="51"/>
        <v>0</v>
      </c>
      <c r="G335" s="130">
        <f t="shared" si="51"/>
        <v>0</v>
      </c>
      <c r="H335" s="130">
        <f t="shared" si="51"/>
        <v>0</v>
      </c>
      <c r="I335" s="130">
        <f t="shared" si="51"/>
        <v>0</v>
      </c>
    </row>
    <row r="336" spans="1:9" hidden="1" x14ac:dyDescent="0.2">
      <c r="A336" s="77"/>
      <c r="B336" s="106" t="s">
        <v>103</v>
      </c>
      <c r="C336" s="92">
        <v>105</v>
      </c>
      <c r="D336" s="93">
        <v>9010000000</v>
      </c>
      <c r="E336" s="94">
        <v>620</v>
      </c>
      <c r="F336" s="130"/>
      <c r="G336" s="130"/>
      <c r="H336" s="130"/>
      <c r="I336" s="130"/>
    </row>
    <row r="337" spans="1:10" x14ac:dyDescent="0.2">
      <c r="A337" s="77">
        <v>0</v>
      </c>
      <c r="B337" s="50" t="s">
        <v>132</v>
      </c>
      <c r="C337" s="90">
        <v>111</v>
      </c>
      <c r="D337" s="91">
        <v>0</v>
      </c>
      <c r="E337" s="122">
        <v>0</v>
      </c>
      <c r="F337" s="129">
        <f>F340</f>
        <v>100</v>
      </c>
      <c r="G337" s="129">
        <f t="shared" ref="G337:I337" si="52">G340</f>
        <v>0</v>
      </c>
      <c r="H337" s="129">
        <f t="shared" si="52"/>
        <v>100</v>
      </c>
      <c r="I337" s="129">
        <f t="shared" si="52"/>
        <v>0</v>
      </c>
    </row>
    <row r="338" spans="1:10" hidden="1" x14ac:dyDescent="0.2">
      <c r="A338" s="77">
        <v>0</v>
      </c>
      <c r="B338" s="49" t="s">
        <v>94</v>
      </c>
      <c r="C338" s="92">
        <v>111</v>
      </c>
      <c r="D338" s="93" t="s">
        <v>20</v>
      </c>
      <c r="E338" s="94">
        <v>0</v>
      </c>
      <c r="F338" s="130">
        <v>0</v>
      </c>
      <c r="G338" s="130">
        <v>0</v>
      </c>
      <c r="H338" s="130">
        <v>0</v>
      </c>
      <c r="I338" s="130">
        <v>0</v>
      </c>
    </row>
    <row r="339" spans="1:10" hidden="1" x14ac:dyDescent="0.2">
      <c r="A339" s="77">
        <v>0</v>
      </c>
      <c r="B339" s="49" t="s">
        <v>94</v>
      </c>
      <c r="C339" s="92">
        <v>111</v>
      </c>
      <c r="D339" s="93" t="s">
        <v>20</v>
      </c>
      <c r="E339" s="94">
        <v>0</v>
      </c>
      <c r="F339" s="130">
        <v>0</v>
      </c>
      <c r="G339" s="130">
        <v>0</v>
      </c>
      <c r="H339" s="130">
        <v>0</v>
      </c>
      <c r="I339" s="130">
        <v>0</v>
      </c>
    </row>
    <row r="340" spans="1:10" ht="51" x14ac:dyDescent="0.2">
      <c r="A340" s="77">
        <v>0</v>
      </c>
      <c r="B340" s="49" t="s">
        <v>336</v>
      </c>
      <c r="C340" s="92">
        <v>111</v>
      </c>
      <c r="D340" s="93">
        <v>1300000000</v>
      </c>
      <c r="E340" s="94">
        <v>0</v>
      </c>
      <c r="F340" s="130">
        <f>F343</f>
        <v>100</v>
      </c>
      <c r="G340" s="130">
        <v>0</v>
      </c>
      <c r="H340" s="130">
        <f>H343</f>
        <v>100</v>
      </c>
      <c r="I340" s="130">
        <v>0</v>
      </c>
    </row>
    <row r="341" spans="1:10" hidden="1" x14ac:dyDescent="0.2">
      <c r="A341" s="77">
        <v>0</v>
      </c>
      <c r="B341" s="49" t="s">
        <v>133</v>
      </c>
      <c r="C341" s="92">
        <v>111</v>
      </c>
      <c r="D341" s="93" t="s">
        <v>46</v>
      </c>
      <c r="E341" s="94">
        <v>0</v>
      </c>
      <c r="F341" s="130">
        <v>0</v>
      </c>
      <c r="G341" s="130">
        <v>0</v>
      </c>
      <c r="H341" s="130">
        <v>0</v>
      </c>
      <c r="I341" s="130">
        <v>0</v>
      </c>
    </row>
    <row r="342" spans="1:10" hidden="1" x14ac:dyDescent="0.2">
      <c r="A342" s="77">
        <v>0</v>
      </c>
      <c r="B342" s="49" t="s">
        <v>133</v>
      </c>
      <c r="C342" s="92">
        <v>111</v>
      </c>
      <c r="D342" s="93" t="s">
        <v>46</v>
      </c>
      <c r="E342" s="94">
        <v>0</v>
      </c>
      <c r="F342" s="130">
        <v>0</v>
      </c>
      <c r="G342" s="130">
        <v>0</v>
      </c>
      <c r="H342" s="130">
        <v>0</v>
      </c>
      <c r="I342" s="130">
        <v>0</v>
      </c>
    </row>
    <row r="343" spans="1:10" x14ac:dyDescent="0.2">
      <c r="A343" s="77">
        <v>0</v>
      </c>
      <c r="B343" s="49" t="s">
        <v>77</v>
      </c>
      <c r="C343" s="92">
        <v>111</v>
      </c>
      <c r="D343" s="93">
        <v>1300000000</v>
      </c>
      <c r="E343" s="94">
        <v>800</v>
      </c>
      <c r="F343" s="130">
        <f>F344</f>
        <v>100</v>
      </c>
      <c r="G343" s="130">
        <v>0</v>
      </c>
      <c r="H343" s="130">
        <f>H344</f>
        <v>100</v>
      </c>
      <c r="I343" s="130">
        <v>0</v>
      </c>
    </row>
    <row r="344" spans="1:10" s="12" customFormat="1" x14ac:dyDescent="0.2">
      <c r="A344" s="77"/>
      <c r="B344" s="49" t="s">
        <v>134</v>
      </c>
      <c r="C344" s="92">
        <v>111</v>
      </c>
      <c r="D344" s="93">
        <v>1300000000</v>
      </c>
      <c r="E344" s="94">
        <v>870</v>
      </c>
      <c r="F344" s="130">
        <v>100</v>
      </c>
      <c r="G344" s="130"/>
      <c r="H344" s="130">
        <v>100</v>
      </c>
      <c r="I344" s="130"/>
      <c r="J344" s="7"/>
    </row>
    <row r="345" spans="1:10" x14ac:dyDescent="0.2">
      <c r="A345" s="77">
        <v>0</v>
      </c>
      <c r="B345" s="50" t="s">
        <v>97</v>
      </c>
      <c r="C345" s="90">
        <v>113</v>
      </c>
      <c r="D345" s="91">
        <v>0</v>
      </c>
      <c r="E345" s="122">
        <v>0</v>
      </c>
      <c r="F345" s="129">
        <f>F349+F368+F381+F386+F389+F346</f>
        <v>13673.963999999998</v>
      </c>
      <c r="G345" s="129">
        <f t="shared" ref="G345:I345" si="53">G349+G368+G381+G386+G389+G346</f>
        <v>3960.5639999999999</v>
      </c>
      <c r="H345" s="129">
        <f t="shared" si="53"/>
        <v>13652.496999999998</v>
      </c>
      <c r="I345" s="129">
        <f t="shared" si="53"/>
        <v>3960.5639999999999</v>
      </c>
    </row>
    <row r="346" spans="1:10" ht="25.5" x14ac:dyDescent="0.2">
      <c r="A346" s="77"/>
      <c r="B346" s="49" t="s">
        <v>323</v>
      </c>
      <c r="C346" s="92">
        <v>113</v>
      </c>
      <c r="D346" s="93" t="s">
        <v>47</v>
      </c>
      <c r="E346" s="122"/>
      <c r="F346" s="130">
        <f>F347</f>
        <v>13.311999999999999</v>
      </c>
      <c r="G346" s="130">
        <f t="shared" ref="G346:H347" si="54">G347</f>
        <v>0</v>
      </c>
      <c r="H346" s="130">
        <f t="shared" si="54"/>
        <v>13.843999999999999</v>
      </c>
      <c r="I346" s="129"/>
    </row>
    <row r="347" spans="1:10" ht="25.5" x14ac:dyDescent="0.2">
      <c r="A347" s="77"/>
      <c r="B347" s="49" t="s">
        <v>75</v>
      </c>
      <c r="C347" s="92">
        <v>113</v>
      </c>
      <c r="D347" s="93" t="s">
        <v>47</v>
      </c>
      <c r="E347" s="94">
        <v>200</v>
      </c>
      <c r="F347" s="130">
        <f>F348</f>
        <v>13.311999999999999</v>
      </c>
      <c r="G347" s="130">
        <f t="shared" si="54"/>
        <v>0</v>
      </c>
      <c r="H347" s="130">
        <f t="shared" si="54"/>
        <v>13.843999999999999</v>
      </c>
      <c r="I347" s="129"/>
    </row>
    <row r="348" spans="1:10" ht="25.5" x14ac:dyDescent="0.2">
      <c r="A348" s="77"/>
      <c r="B348" s="49" t="s">
        <v>76</v>
      </c>
      <c r="C348" s="92">
        <v>113</v>
      </c>
      <c r="D348" s="93" t="s">
        <v>47</v>
      </c>
      <c r="E348" s="94">
        <v>240</v>
      </c>
      <c r="F348" s="130">
        <v>13.311999999999999</v>
      </c>
      <c r="G348" s="130"/>
      <c r="H348" s="130">
        <v>13.843999999999999</v>
      </c>
      <c r="I348" s="129"/>
    </row>
    <row r="349" spans="1:10" ht="25.5" x14ac:dyDescent="0.2">
      <c r="A349" s="77">
        <v>0</v>
      </c>
      <c r="B349" s="49" t="s">
        <v>312</v>
      </c>
      <c r="C349" s="92">
        <v>113</v>
      </c>
      <c r="D349" s="93" t="s">
        <v>48</v>
      </c>
      <c r="E349" s="94">
        <v>0</v>
      </c>
      <c r="F349" s="130">
        <f>F355+F357+F359</f>
        <v>13175.832999999999</v>
      </c>
      <c r="G349" s="130">
        <f>G355+G357+G359</f>
        <v>3960.5639999999999</v>
      </c>
      <c r="H349" s="130">
        <f>H355+H357+H359</f>
        <v>13175.832999999999</v>
      </c>
      <c r="I349" s="130">
        <f>I355+I357+I359</f>
        <v>3960.5639999999999</v>
      </c>
    </row>
    <row r="350" spans="1:10" ht="25.5" hidden="1" x14ac:dyDescent="0.2">
      <c r="A350" s="77">
        <v>0</v>
      </c>
      <c r="B350" s="49" t="s">
        <v>136</v>
      </c>
      <c r="C350" s="92">
        <v>113</v>
      </c>
      <c r="D350" s="93" t="s">
        <v>48</v>
      </c>
      <c r="E350" s="94">
        <v>0</v>
      </c>
      <c r="F350" s="130">
        <v>0</v>
      </c>
      <c r="G350" s="130">
        <v>0</v>
      </c>
      <c r="H350" s="130">
        <v>0</v>
      </c>
      <c r="I350" s="130">
        <v>0</v>
      </c>
    </row>
    <row r="351" spans="1:10" ht="25.5" hidden="1" x14ac:dyDescent="0.2">
      <c r="A351" s="77">
        <v>0</v>
      </c>
      <c r="B351" s="49" t="s">
        <v>136</v>
      </c>
      <c r="C351" s="92">
        <v>113</v>
      </c>
      <c r="D351" s="93" t="s">
        <v>48</v>
      </c>
      <c r="E351" s="94">
        <v>0</v>
      </c>
      <c r="F351" s="130">
        <v>0</v>
      </c>
      <c r="G351" s="130">
        <v>0</v>
      </c>
      <c r="H351" s="130">
        <v>0</v>
      </c>
      <c r="I351" s="130">
        <v>0</v>
      </c>
    </row>
    <row r="352" spans="1:10" ht="25.5" hidden="1" x14ac:dyDescent="0.2">
      <c r="A352" s="77">
        <v>0</v>
      </c>
      <c r="B352" s="49" t="s">
        <v>137</v>
      </c>
      <c r="C352" s="92">
        <v>113</v>
      </c>
      <c r="D352" s="93" t="s">
        <v>49</v>
      </c>
      <c r="E352" s="94">
        <v>0</v>
      </c>
      <c r="F352" s="130">
        <v>0</v>
      </c>
      <c r="G352" s="130">
        <v>0</v>
      </c>
      <c r="H352" s="130">
        <v>0</v>
      </c>
      <c r="I352" s="130">
        <v>0</v>
      </c>
    </row>
    <row r="353" spans="1:9" ht="25.5" hidden="1" x14ac:dyDescent="0.2">
      <c r="A353" s="77">
        <v>0</v>
      </c>
      <c r="B353" s="49" t="s">
        <v>137</v>
      </c>
      <c r="C353" s="92">
        <v>113</v>
      </c>
      <c r="D353" s="93" t="s">
        <v>49</v>
      </c>
      <c r="E353" s="94">
        <v>0</v>
      </c>
      <c r="F353" s="130">
        <v>0</v>
      </c>
      <c r="G353" s="130">
        <v>0</v>
      </c>
      <c r="H353" s="130">
        <v>0</v>
      </c>
      <c r="I353" s="130">
        <v>0</v>
      </c>
    </row>
    <row r="354" spans="1:9" ht="25.5" hidden="1" x14ac:dyDescent="0.2">
      <c r="A354" s="77">
        <v>0</v>
      </c>
      <c r="B354" s="49" t="s">
        <v>137</v>
      </c>
      <c r="C354" s="92">
        <v>113</v>
      </c>
      <c r="D354" s="93" t="s">
        <v>49</v>
      </c>
      <c r="E354" s="94">
        <v>0</v>
      </c>
      <c r="F354" s="130">
        <v>0</v>
      </c>
      <c r="G354" s="130">
        <v>0</v>
      </c>
      <c r="H354" s="130">
        <v>0</v>
      </c>
      <c r="I354" s="130">
        <v>0</v>
      </c>
    </row>
    <row r="355" spans="1:9" ht="51" x14ac:dyDescent="0.2">
      <c r="A355" s="77">
        <v>0</v>
      </c>
      <c r="B355" s="49" t="s">
        <v>73</v>
      </c>
      <c r="C355" s="92">
        <v>113</v>
      </c>
      <c r="D355" s="93" t="s">
        <v>48</v>
      </c>
      <c r="E355" s="94">
        <v>100</v>
      </c>
      <c r="F355" s="130">
        <f>F356</f>
        <v>11465.248</v>
      </c>
      <c r="G355" s="130">
        <f>G356</f>
        <v>3498.6779999999999</v>
      </c>
      <c r="H355" s="130">
        <f>H356</f>
        <v>11465.248</v>
      </c>
      <c r="I355" s="130">
        <f>I356</f>
        <v>3498.6779999999999</v>
      </c>
    </row>
    <row r="356" spans="1:9" x14ac:dyDescent="0.2">
      <c r="A356" s="77">
        <v>0</v>
      </c>
      <c r="B356" s="49" t="s">
        <v>135</v>
      </c>
      <c r="C356" s="92">
        <v>113</v>
      </c>
      <c r="D356" s="93" t="s">
        <v>48</v>
      </c>
      <c r="E356" s="94">
        <v>110</v>
      </c>
      <c r="F356" s="130">
        <v>11465.248</v>
      </c>
      <c r="G356" s="130">
        <v>3498.6779999999999</v>
      </c>
      <c r="H356" s="130">
        <v>11465.248</v>
      </c>
      <c r="I356" s="130">
        <v>3498.6779999999999</v>
      </c>
    </row>
    <row r="357" spans="1:9" ht="29.25" customHeight="1" x14ac:dyDescent="0.2">
      <c r="A357" s="77">
        <v>0</v>
      </c>
      <c r="B357" s="49" t="s">
        <v>75</v>
      </c>
      <c r="C357" s="92">
        <v>113</v>
      </c>
      <c r="D357" s="93" t="s">
        <v>48</v>
      </c>
      <c r="E357" s="94">
        <v>200</v>
      </c>
      <c r="F357" s="130">
        <f>F358</f>
        <v>1707.585</v>
      </c>
      <c r="G357" s="130">
        <f>G358</f>
        <v>461.88600000000002</v>
      </c>
      <c r="H357" s="130">
        <f>H358</f>
        <v>1707.585</v>
      </c>
      <c r="I357" s="130">
        <f>I358</f>
        <v>461.88600000000002</v>
      </c>
    </row>
    <row r="358" spans="1:9" ht="26.25" customHeight="1" x14ac:dyDescent="0.2">
      <c r="A358" s="77">
        <v>0</v>
      </c>
      <c r="B358" s="49" t="s">
        <v>76</v>
      </c>
      <c r="C358" s="92">
        <v>113</v>
      </c>
      <c r="D358" s="93" t="s">
        <v>48</v>
      </c>
      <c r="E358" s="94">
        <v>240</v>
      </c>
      <c r="F358" s="130">
        <v>1707.585</v>
      </c>
      <c r="G358" s="130">
        <v>461.88600000000002</v>
      </c>
      <c r="H358" s="130">
        <v>1707.585</v>
      </c>
      <c r="I358" s="130">
        <v>461.88600000000002</v>
      </c>
    </row>
    <row r="359" spans="1:9" x14ac:dyDescent="0.2">
      <c r="A359" s="77">
        <v>0</v>
      </c>
      <c r="B359" s="49" t="s">
        <v>77</v>
      </c>
      <c r="C359" s="92">
        <v>113</v>
      </c>
      <c r="D359" s="93" t="s">
        <v>48</v>
      </c>
      <c r="E359" s="94">
        <v>800</v>
      </c>
      <c r="F359" s="130">
        <f>F360</f>
        <v>3</v>
      </c>
      <c r="G359" s="130">
        <f>G360</f>
        <v>0</v>
      </c>
      <c r="H359" s="130">
        <f>H360</f>
        <v>3</v>
      </c>
      <c r="I359" s="130">
        <f>I360</f>
        <v>0</v>
      </c>
    </row>
    <row r="360" spans="1:9" ht="21" customHeight="1" x14ac:dyDescent="0.2">
      <c r="A360" s="77">
        <v>0</v>
      </c>
      <c r="B360" s="49" t="s">
        <v>78</v>
      </c>
      <c r="C360" s="92">
        <v>113</v>
      </c>
      <c r="D360" s="93" t="s">
        <v>48</v>
      </c>
      <c r="E360" s="94">
        <v>850</v>
      </c>
      <c r="F360" s="130">
        <v>3</v>
      </c>
      <c r="G360" s="130"/>
      <c r="H360" s="130">
        <v>3</v>
      </c>
      <c r="I360" s="130"/>
    </row>
    <row r="361" spans="1:9" hidden="1" x14ac:dyDescent="0.2">
      <c r="A361" s="77">
        <v>0</v>
      </c>
      <c r="B361" s="49" t="s">
        <v>95</v>
      </c>
      <c r="C361" s="92">
        <v>113</v>
      </c>
      <c r="D361" s="93" t="s">
        <v>50</v>
      </c>
      <c r="E361" s="94">
        <v>0</v>
      </c>
      <c r="F361" s="130">
        <v>0</v>
      </c>
      <c r="G361" s="130">
        <v>0</v>
      </c>
      <c r="H361" s="130">
        <v>0</v>
      </c>
      <c r="I361" s="130">
        <v>0</v>
      </c>
    </row>
    <row r="362" spans="1:9" hidden="1" x14ac:dyDescent="0.2">
      <c r="A362" s="77">
        <v>0</v>
      </c>
      <c r="B362" s="49" t="s">
        <v>77</v>
      </c>
      <c r="C362" s="92">
        <v>113</v>
      </c>
      <c r="D362" s="93" t="s">
        <v>51</v>
      </c>
      <c r="E362" s="94">
        <v>800</v>
      </c>
      <c r="F362" s="130">
        <v>0</v>
      </c>
      <c r="G362" s="130">
        <v>0</v>
      </c>
      <c r="H362" s="130">
        <v>0</v>
      </c>
      <c r="I362" s="130">
        <v>0</v>
      </c>
    </row>
    <row r="363" spans="1:9" hidden="1" x14ac:dyDescent="0.2">
      <c r="A363" s="77">
        <v>0</v>
      </c>
      <c r="B363" s="49" t="s">
        <v>78</v>
      </c>
      <c r="C363" s="92">
        <v>113</v>
      </c>
      <c r="D363" s="93" t="s">
        <v>51</v>
      </c>
      <c r="E363" s="94">
        <v>850</v>
      </c>
      <c r="F363" s="130">
        <v>0</v>
      </c>
      <c r="G363" s="130">
        <v>0</v>
      </c>
      <c r="H363" s="130">
        <v>0</v>
      </c>
      <c r="I363" s="130">
        <v>0</v>
      </c>
    </row>
    <row r="364" spans="1:9" ht="25.5" hidden="1" x14ac:dyDescent="0.2">
      <c r="A364" s="77">
        <v>0</v>
      </c>
      <c r="B364" s="49" t="s">
        <v>75</v>
      </c>
      <c r="C364" s="92">
        <v>113</v>
      </c>
      <c r="D364" s="93" t="s">
        <v>52</v>
      </c>
      <c r="E364" s="94">
        <v>200</v>
      </c>
      <c r="F364" s="130">
        <v>0</v>
      </c>
      <c r="G364" s="130">
        <v>0</v>
      </c>
      <c r="H364" s="130">
        <v>0</v>
      </c>
      <c r="I364" s="130">
        <v>0</v>
      </c>
    </row>
    <row r="365" spans="1:9" ht="25.5" hidden="1" x14ac:dyDescent="0.2">
      <c r="A365" s="77">
        <v>0</v>
      </c>
      <c r="B365" s="49" t="s">
        <v>76</v>
      </c>
      <c r="C365" s="92">
        <v>113</v>
      </c>
      <c r="D365" s="93" t="s">
        <v>52</v>
      </c>
      <c r="E365" s="94">
        <v>240</v>
      </c>
      <c r="F365" s="130">
        <v>0</v>
      </c>
      <c r="G365" s="130">
        <v>0</v>
      </c>
      <c r="H365" s="130">
        <v>0</v>
      </c>
      <c r="I365" s="130">
        <v>0</v>
      </c>
    </row>
    <row r="366" spans="1:9" hidden="1" x14ac:dyDescent="0.2">
      <c r="A366" s="77">
        <v>0</v>
      </c>
      <c r="B366" s="49" t="s">
        <v>77</v>
      </c>
      <c r="C366" s="92">
        <v>113</v>
      </c>
      <c r="D366" s="93" t="s">
        <v>52</v>
      </c>
      <c r="E366" s="94">
        <v>800</v>
      </c>
      <c r="F366" s="130">
        <v>0</v>
      </c>
      <c r="G366" s="130">
        <v>0</v>
      </c>
      <c r="H366" s="130">
        <v>0</v>
      </c>
      <c r="I366" s="130">
        <v>0</v>
      </c>
    </row>
    <row r="367" spans="1:9" hidden="1" x14ac:dyDescent="0.2">
      <c r="A367" s="77">
        <v>0</v>
      </c>
      <c r="B367" s="49" t="s">
        <v>78</v>
      </c>
      <c r="C367" s="92">
        <v>113</v>
      </c>
      <c r="D367" s="93" t="s">
        <v>52</v>
      </c>
      <c r="E367" s="94">
        <v>850</v>
      </c>
      <c r="F367" s="130">
        <v>0</v>
      </c>
      <c r="G367" s="130">
        <v>0</v>
      </c>
      <c r="H367" s="130">
        <v>0</v>
      </c>
      <c r="I367" s="130">
        <v>0</v>
      </c>
    </row>
    <row r="368" spans="1:9" ht="51" x14ac:dyDescent="0.2">
      <c r="A368" s="77">
        <v>0</v>
      </c>
      <c r="B368" s="49" t="s">
        <v>328</v>
      </c>
      <c r="C368" s="92">
        <v>113</v>
      </c>
      <c r="D368" s="93">
        <v>1800000000</v>
      </c>
      <c r="E368" s="94">
        <v>0</v>
      </c>
      <c r="F368" s="130">
        <f>F374+F376</f>
        <v>53.791000000000004</v>
      </c>
      <c r="G368" s="130">
        <v>0</v>
      </c>
      <c r="H368" s="130">
        <f>H374+H376</f>
        <v>53.792000000000002</v>
      </c>
      <c r="I368" s="130">
        <v>0</v>
      </c>
    </row>
    <row r="369" spans="1:9" hidden="1" x14ac:dyDescent="0.2">
      <c r="A369" s="77">
        <v>0</v>
      </c>
      <c r="B369" s="49" t="s">
        <v>94</v>
      </c>
      <c r="C369" s="92">
        <v>113</v>
      </c>
      <c r="D369" s="93" t="s">
        <v>20</v>
      </c>
      <c r="E369" s="94">
        <v>0</v>
      </c>
      <c r="F369" s="130">
        <v>0</v>
      </c>
      <c r="G369" s="130">
        <v>0</v>
      </c>
      <c r="H369" s="130">
        <v>0</v>
      </c>
      <c r="I369" s="130">
        <v>0</v>
      </c>
    </row>
    <row r="370" spans="1:9" hidden="1" x14ac:dyDescent="0.2">
      <c r="A370" s="77">
        <v>0</v>
      </c>
      <c r="B370" s="49" t="s">
        <v>94</v>
      </c>
      <c r="C370" s="92">
        <v>113</v>
      </c>
      <c r="D370" s="93" t="s">
        <v>20</v>
      </c>
      <c r="E370" s="94">
        <v>0</v>
      </c>
      <c r="F370" s="130">
        <v>0</v>
      </c>
      <c r="G370" s="130">
        <v>0</v>
      </c>
      <c r="H370" s="130">
        <v>0</v>
      </c>
      <c r="I370" s="130">
        <v>0</v>
      </c>
    </row>
    <row r="371" spans="1:9" ht="25.5" hidden="1" x14ac:dyDescent="0.2">
      <c r="A371" s="77">
        <v>0</v>
      </c>
      <c r="B371" s="49" t="s">
        <v>138</v>
      </c>
      <c r="C371" s="92">
        <v>113</v>
      </c>
      <c r="D371" s="93" t="s">
        <v>53</v>
      </c>
      <c r="E371" s="94">
        <v>0</v>
      </c>
      <c r="F371" s="130">
        <v>0</v>
      </c>
      <c r="G371" s="130">
        <v>0</v>
      </c>
      <c r="H371" s="130">
        <v>0</v>
      </c>
      <c r="I371" s="130">
        <v>0</v>
      </c>
    </row>
    <row r="372" spans="1:9" ht="25.5" hidden="1" x14ac:dyDescent="0.2">
      <c r="A372" s="77">
        <v>0</v>
      </c>
      <c r="B372" s="49" t="s">
        <v>138</v>
      </c>
      <c r="C372" s="92">
        <v>113</v>
      </c>
      <c r="D372" s="93" t="s">
        <v>53</v>
      </c>
      <c r="E372" s="94">
        <v>0</v>
      </c>
      <c r="F372" s="130">
        <v>0</v>
      </c>
      <c r="G372" s="130">
        <v>0</v>
      </c>
      <c r="H372" s="130">
        <v>0</v>
      </c>
      <c r="I372" s="130">
        <v>0</v>
      </c>
    </row>
    <row r="373" spans="1:9" ht="25.5" hidden="1" x14ac:dyDescent="0.2">
      <c r="A373" s="77">
        <v>0</v>
      </c>
      <c r="B373" s="49" t="s">
        <v>138</v>
      </c>
      <c r="C373" s="92">
        <v>113</v>
      </c>
      <c r="D373" s="93" t="s">
        <v>53</v>
      </c>
      <c r="E373" s="94">
        <v>0</v>
      </c>
      <c r="F373" s="130">
        <v>0</v>
      </c>
      <c r="G373" s="130">
        <v>0</v>
      </c>
      <c r="H373" s="130">
        <v>0</v>
      </c>
      <c r="I373" s="130">
        <v>0</v>
      </c>
    </row>
    <row r="374" spans="1:9" ht="30" customHeight="1" x14ac:dyDescent="0.2">
      <c r="A374" s="77">
        <v>0</v>
      </c>
      <c r="B374" s="49" t="s">
        <v>75</v>
      </c>
      <c r="C374" s="92">
        <v>113</v>
      </c>
      <c r="D374" s="93">
        <v>1800000000</v>
      </c>
      <c r="E374" s="94">
        <v>200</v>
      </c>
      <c r="F374" s="130">
        <f>F375</f>
        <v>34.682000000000002</v>
      </c>
      <c r="G374" s="130">
        <v>0</v>
      </c>
      <c r="H374" s="130">
        <f>H375</f>
        <v>34.683</v>
      </c>
      <c r="I374" s="130">
        <v>0</v>
      </c>
    </row>
    <row r="375" spans="1:9" ht="25.5" x14ac:dyDescent="0.2">
      <c r="A375" s="77">
        <v>0</v>
      </c>
      <c r="B375" s="49" t="s">
        <v>76</v>
      </c>
      <c r="C375" s="92">
        <v>113</v>
      </c>
      <c r="D375" s="93">
        <v>1800000000</v>
      </c>
      <c r="E375" s="94">
        <v>240</v>
      </c>
      <c r="F375" s="130">
        <v>34.682000000000002</v>
      </c>
      <c r="G375" s="130"/>
      <c r="H375" s="130">
        <v>34.683</v>
      </c>
      <c r="I375" s="130"/>
    </row>
    <row r="376" spans="1:9" x14ac:dyDescent="0.2">
      <c r="A376" s="77">
        <v>0</v>
      </c>
      <c r="B376" s="49" t="s">
        <v>77</v>
      </c>
      <c r="C376" s="92">
        <v>113</v>
      </c>
      <c r="D376" s="93">
        <v>1800000000</v>
      </c>
      <c r="E376" s="94">
        <v>800</v>
      </c>
      <c r="F376" s="130">
        <f>F377</f>
        <v>19.109000000000002</v>
      </c>
      <c r="G376" s="130">
        <v>0</v>
      </c>
      <c r="H376" s="130">
        <f>H377</f>
        <v>19.109000000000002</v>
      </c>
      <c r="I376" s="130">
        <v>0</v>
      </c>
    </row>
    <row r="377" spans="1:9" x14ac:dyDescent="0.2">
      <c r="A377" s="77">
        <v>0</v>
      </c>
      <c r="B377" s="49" t="s">
        <v>78</v>
      </c>
      <c r="C377" s="92">
        <v>113</v>
      </c>
      <c r="D377" s="93">
        <v>1800000000</v>
      </c>
      <c r="E377" s="94">
        <v>850</v>
      </c>
      <c r="F377" s="130">
        <v>19.109000000000002</v>
      </c>
      <c r="G377" s="130"/>
      <c r="H377" s="130">
        <v>19.109000000000002</v>
      </c>
      <c r="I377" s="130"/>
    </row>
    <row r="378" spans="1:9" hidden="1" x14ac:dyDescent="0.2">
      <c r="A378" s="77"/>
      <c r="B378" s="49" t="s">
        <v>87</v>
      </c>
      <c r="C378" s="92">
        <v>113</v>
      </c>
      <c r="D378" s="107" t="s">
        <v>178</v>
      </c>
      <c r="E378" s="94"/>
      <c r="F378" s="130">
        <f>F379</f>
        <v>0</v>
      </c>
      <c r="G378" s="130"/>
      <c r="H378" s="130">
        <f>H379</f>
        <v>0</v>
      </c>
      <c r="I378" s="130"/>
    </row>
    <row r="379" spans="1:9" hidden="1" x14ac:dyDescent="0.2">
      <c r="A379" s="77"/>
      <c r="B379" s="49" t="s">
        <v>77</v>
      </c>
      <c r="C379" s="92">
        <v>113</v>
      </c>
      <c r="D379" s="107" t="s">
        <v>178</v>
      </c>
      <c r="E379" s="94">
        <v>800</v>
      </c>
      <c r="F379" s="130">
        <f>F380</f>
        <v>0</v>
      </c>
      <c r="G379" s="130"/>
      <c r="H379" s="130">
        <f>H380</f>
        <v>0</v>
      </c>
      <c r="I379" s="130"/>
    </row>
    <row r="380" spans="1:9" hidden="1" x14ac:dyDescent="0.2">
      <c r="A380" s="77"/>
      <c r="B380" s="49" t="s">
        <v>177</v>
      </c>
      <c r="C380" s="92">
        <v>113</v>
      </c>
      <c r="D380" s="107" t="s">
        <v>178</v>
      </c>
      <c r="E380" s="94">
        <v>830</v>
      </c>
      <c r="F380" s="130"/>
      <c r="G380" s="130"/>
      <c r="H380" s="130"/>
      <c r="I380" s="130"/>
    </row>
    <row r="381" spans="1:9" ht="38.25" hidden="1" x14ac:dyDescent="0.2">
      <c r="A381" s="77"/>
      <c r="B381" s="49" t="s">
        <v>234</v>
      </c>
      <c r="C381" s="92">
        <v>113</v>
      </c>
      <c r="D381" s="93">
        <v>4100000000</v>
      </c>
      <c r="E381" s="94"/>
      <c r="F381" s="130">
        <f>F382</f>
        <v>0</v>
      </c>
      <c r="G381" s="130"/>
      <c r="H381" s="130">
        <f>H382</f>
        <v>0</v>
      </c>
      <c r="I381" s="130"/>
    </row>
    <row r="382" spans="1:9" hidden="1" x14ac:dyDescent="0.2">
      <c r="A382" s="77"/>
      <c r="B382" s="49" t="s">
        <v>99</v>
      </c>
      <c r="C382" s="92">
        <v>113</v>
      </c>
      <c r="D382" s="93">
        <v>4100020000</v>
      </c>
      <c r="E382" s="94"/>
      <c r="F382" s="130">
        <f>F383</f>
        <v>0</v>
      </c>
      <c r="G382" s="130"/>
      <c r="H382" s="130">
        <f>H383</f>
        <v>0</v>
      </c>
      <c r="I382" s="130"/>
    </row>
    <row r="383" spans="1:9" ht="31.5" hidden="1" customHeight="1" x14ac:dyDescent="0.2">
      <c r="A383" s="77"/>
      <c r="B383" s="49" t="s">
        <v>138</v>
      </c>
      <c r="C383" s="92">
        <v>113</v>
      </c>
      <c r="D383" s="93">
        <v>4100022000</v>
      </c>
      <c r="E383" s="94"/>
      <c r="F383" s="130">
        <f>F384</f>
        <v>0</v>
      </c>
      <c r="G383" s="130"/>
      <c r="H383" s="130">
        <f>H384</f>
        <v>0</v>
      </c>
      <c r="I383" s="130"/>
    </row>
    <row r="384" spans="1:9" ht="25.5" hidden="1" x14ac:dyDescent="0.2">
      <c r="A384" s="77"/>
      <c r="B384" s="49" t="s">
        <v>75</v>
      </c>
      <c r="C384" s="92">
        <v>113</v>
      </c>
      <c r="D384" s="93">
        <v>4100022000</v>
      </c>
      <c r="E384" s="94">
        <v>200</v>
      </c>
      <c r="F384" s="130">
        <f>F385</f>
        <v>0</v>
      </c>
      <c r="G384" s="130"/>
      <c r="H384" s="130">
        <f>H385</f>
        <v>0</v>
      </c>
      <c r="I384" s="130"/>
    </row>
    <row r="385" spans="1:9" ht="39.75" hidden="1" customHeight="1" x14ac:dyDescent="0.2">
      <c r="A385" s="77"/>
      <c r="B385" s="49" t="s">
        <v>76</v>
      </c>
      <c r="C385" s="92">
        <v>113</v>
      </c>
      <c r="D385" s="93">
        <v>4100022000</v>
      </c>
      <c r="E385" s="94">
        <v>240</v>
      </c>
      <c r="F385" s="130"/>
      <c r="G385" s="130"/>
      <c r="H385" s="130"/>
      <c r="I385" s="130"/>
    </row>
    <row r="386" spans="1:9" ht="63.75" x14ac:dyDescent="0.2">
      <c r="A386" s="77"/>
      <c r="B386" s="49" t="s">
        <v>313</v>
      </c>
      <c r="C386" s="92">
        <v>113</v>
      </c>
      <c r="D386" s="93">
        <v>4200000000</v>
      </c>
      <c r="E386" s="94"/>
      <c r="F386" s="130">
        <f>F387</f>
        <v>102</v>
      </c>
      <c r="G386" s="130"/>
      <c r="H386" s="130">
        <f>H387</f>
        <v>80</v>
      </c>
      <c r="I386" s="130"/>
    </row>
    <row r="387" spans="1:9" x14ac:dyDescent="0.2">
      <c r="A387" s="77"/>
      <c r="B387" s="49" t="s">
        <v>121</v>
      </c>
      <c r="C387" s="92">
        <v>113</v>
      </c>
      <c r="D387" s="93">
        <v>4200000000</v>
      </c>
      <c r="E387" s="94">
        <v>300</v>
      </c>
      <c r="F387" s="130">
        <f>F388</f>
        <v>102</v>
      </c>
      <c r="G387" s="130"/>
      <c r="H387" s="130">
        <f>H388</f>
        <v>80</v>
      </c>
      <c r="I387" s="130"/>
    </row>
    <row r="388" spans="1:9" ht="15" customHeight="1" x14ac:dyDescent="0.2">
      <c r="A388" s="77"/>
      <c r="B388" s="74" t="s">
        <v>235</v>
      </c>
      <c r="C388" s="92">
        <v>113</v>
      </c>
      <c r="D388" s="93">
        <v>4200000000</v>
      </c>
      <c r="E388" s="94">
        <v>360</v>
      </c>
      <c r="F388" s="130">
        <v>102</v>
      </c>
      <c r="G388" s="130"/>
      <c r="H388" s="130">
        <v>80</v>
      </c>
      <c r="I388" s="130"/>
    </row>
    <row r="389" spans="1:9" ht="38.25" x14ac:dyDescent="0.2">
      <c r="A389" s="77"/>
      <c r="B389" s="49" t="s">
        <v>306</v>
      </c>
      <c r="C389" s="92">
        <v>113</v>
      </c>
      <c r="D389" s="93">
        <v>4800000000</v>
      </c>
      <c r="E389" s="94"/>
      <c r="F389" s="130">
        <f>F390</f>
        <v>329.02800000000002</v>
      </c>
      <c r="G389" s="130">
        <f t="shared" ref="G389:H390" si="55">G390</f>
        <v>0</v>
      </c>
      <c r="H389" s="130">
        <f t="shared" si="55"/>
        <v>329.02800000000002</v>
      </c>
      <c r="I389" s="130"/>
    </row>
    <row r="390" spans="1:9" ht="25.5" x14ac:dyDescent="0.2">
      <c r="A390" s="77"/>
      <c r="B390" s="49" t="s">
        <v>75</v>
      </c>
      <c r="C390" s="92">
        <v>113</v>
      </c>
      <c r="D390" s="93">
        <v>4800000000</v>
      </c>
      <c r="E390" s="94">
        <v>200</v>
      </c>
      <c r="F390" s="130">
        <f>F391</f>
        <v>329.02800000000002</v>
      </c>
      <c r="G390" s="130">
        <f t="shared" si="55"/>
        <v>0</v>
      </c>
      <c r="H390" s="130">
        <f t="shared" si="55"/>
        <v>329.02800000000002</v>
      </c>
      <c r="I390" s="130"/>
    </row>
    <row r="391" spans="1:9" ht="25.5" x14ac:dyDescent="0.2">
      <c r="A391" s="77"/>
      <c r="B391" s="49" t="s">
        <v>76</v>
      </c>
      <c r="C391" s="92">
        <v>113</v>
      </c>
      <c r="D391" s="93">
        <v>4800000000</v>
      </c>
      <c r="E391" s="94">
        <v>240</v>
      </c>
      <c r="F391" s="130">
        <v>329.02800000000002</v>
      </c>
      <c r="G391" s="130"/>
      <c r="H391" s="130">
        <v>329.02800000000002</v>
      </c>
      <c r="I391" s="130"/>
    </row>
    <row r="392" spans="1:9" hidden="1" x14ac:dyDescent="0.2">
      <c r="A392" s="77"/>
      <c r="B392" s="49" t="s">
        <v>177</v>
      </c>
      <c r="C392" s="92">
        <v>113</v>
      </c>
      <c r="D392" s="93">
        <v>9000090000</v>
      </c>
      <c r="E392" s="94">
        <v>830</v>
      </c>
      <c r="F392" s="130"/>
      <c r="G392" s="130"/>
      <c r="H392" s="130"/>
      <c r="I392" s="130"/>
    </row>
    <row r="393" spans="1:9" hidden="1" x14ac:dyDescent="0.2">
      <c r="A393" s="77"/>
      <c r="B393" s="49" t="s">
        <v>99</v>
      </c>
      <c r="C393" s="92">
        <v>113</v>
      </c>
      <c r="D393" s="93">
        <v>9000020000</v>
      </c>
      <c r="E393" s="94"/>
      <c r="F393" s="130">
        <f>F394</f>
        <v>0</v>
      </c>
      <c r="G393" s="130"/>
      <c r="H393" s="130">
        <f>H394</f>
        <v>0</v>
      </c>
      <c r="I393" s="130"/>
    </row>
    <row r="394" spans="1:9" ht="25.5" hidden="1" x14ac:dyDescent="0.2">
      <c r="A394" s="77"/>
      <c r="B394" s="49" t="s">
        <v>138</v>
      </c>
      <c r="C394" s="92">
        <v>113</v>
      </c>
      <c r="D394" s="93">
        <v>9000022000</v>
      </c>
      <c r="E394" s="94"/>
      <c r="F394" s="130">
        <f>F395</f>
        <v>0</v>
      </c>
      <c r="G394" s="130"/>
      <c r="H394" s="130">
        <f>H395</f>
        <v>0</v>
      </c>
      <c r="I394" s="130"/>
    </row>
    <row r="395" spans="1:9" ht="25.5" hidden="1" x14ac:dyDescent="0.2">
      <c r="A395" s="77"/>
      <c r="B395" s="49" t="s">
        <v>250</v>
      </c>
      <c r="C395" s="92">
        <v>113</v>
      </c>
      <c r="D395" s="93">
        <v>9000022000</v>
      </c>
      <c r="E395" s="94">
        <v>200</v>
      </c>
      <c r="F395" s="130">
        <f>F396</f>
        <v>0</v>
      </c>
      <c r="G395" s="130"/>
      <c r="H395" s="130">
        <f>H396</f>
        <v>0</v>
      </c>
      <c r="I395" s="130"/>
    </row>
    <row r="396" spans="1:9" ht="25.5" hidden="1" x14ac:dyDescent="0.2">
      <c r="A396" s="77"/>
      <c r="B396" s="49" t="s">
        <v>76</v>
      </c>
      <c r="C396" s="92">
        <v>113</v>
      </c>
      <c r="D396" s="93">
        <v>9000022000</v>
      </c>
      <c r="E396" s="94">
        <v>240</v>
      </c>
      <c r="F396" s="130"/>
      <c r="G396" s="130"/>
      <c r="H396" s="130"/>
      <c r="I396" s="130"/>
    </row>
    <row r="397" spans="1:9" x14ac:dyDescent="0.2">
      <c r="A397" s="77">
        <v>0</v>
      </c>
      <c r="B397" s="50" t="s">
        <v>139</v>
      </c>
      <c r="C397" s="90">
        <v>405</v>
      </c>
      <c r="D397" s="91">
        <v>0</v>
      </c>
      <c r="E397" s="122">
        <v>0</v>
      </c>
      <c r="F397" s="129">
        <f>F398+F427</f>
        <v>4088.0469999999996</v>
      </c>
      <c r="G397" s="129">
        <f>G398+G427</f>
        <v>283.38299999999998</v>
      </c>
      <c r="H397" s="129">
        <f>H398+H427</f>
        <v>4090.0709999999999</v>
      </c>
      <c r="I397" s="129">
        <f>I398+I427</f>
        <v>283.38299999999998</v>
      </c>
    </row>
    <row r="398" spans="1:9" ht="39.75" customHeight="1" x14ac:dyDescent="0.2">
      <c r="A398" s="77">
        <v>0</v>
      </c>
      <c r="B398" s="49" t="s">
        <v>314</v>
      </c>
      <c r="C398" s="92">
        <v>405</v>
      </c>
      <c r="D398" s="93" t="s">
        <v>54</v>
      </c>
      <c r="E398" s="94">
        <v>0</v>
      </c>
      <c r="F398" s="130">
        <f>F404+F406+F425</f>
        <v>4088.0469999999996</v>
      </c>
      <c r="G398" s="130">
        <f>G404+G406+G425</f>
        <v>283.38299999999998</v>
      </c>
      <c r="H398" s="130">
        <f>H404+H406+H425</f>
        <v>4090.0709999999999</v>
      </c>
      <c r="I398" s="130">
        <f>I404+I406+I425</f>
        <v>283.38299999999998</v>
      </c>
    </row>
    <row r="399" spans="1:9" ht="51" hidden="1" x14ac:dyDescent="0.2">
      <c r="A399" s="77">
        <v>0</v>
      </c>
      <c r="B399" s="49" t="s">
        <v>140</v>
      </c>
      <c r="C399" s="92">
        <v>405</v>
      </c>
      <c r="D399" s="93" t="s">
        <v>54</v>
      </c>
      <c r="E399" s="94">
        <v>0</v>
      </c>
      <c r="F399" s="130">
        <v>0</v>
      </c>
      <c r="G399" s="130">
        <v>0</v>
      </c>
      <c r="H399" s="130">
        <v>0</v>
      </c>
      <c r="I399" s="130">
        <v>0</v>
      </c>
    </row>
    <row r="400" spans="1:9" ht="51" hidden="1" x14ac:dyDescent="0.2">
      <c r="A400" s="77">
        <v>0</v>
      </c>
      <c r="B400" s="49" t="s">
        <v>140</v>
      </c>
      <c r="C400" s="92">
        <v>405</v>
      </c>
      <c r="D400" s="93" t="s">
        <v>54</v>
      </c>
      <c r="E400" s="94">
        <v>0</v>
      </c>
      <c r="F400" s="130">
        <v>0</v>
      </c>
      <c r="G400" s="130">
        <v>0</v>
      </c>
      <c r="H400" s="130">
        <v>0</v>
      </c>
      <c r="I400" s="130">
        <v>0</v>
      </c>
    </row>
    <row r="401" spans="1:13" ht="25.5" hidden="1" x14ac:dyDescent="0.2">
      <c r="A401" s="77">
        <v>0</v>
      </c>
      <c r="B401" s="49" t="s">
        <v>72</v>
      </c>
      <c r="C401" s="92">
        <v>405</v>
      </c>
      <c r="D401" s="93" t="s">
        <v>55</v>
      </c>
      <c r="E401" s="94">
        <v>0</v>
      </c>
      <c r="F401" s="130">
        <v>0</v>
      </c>
      <c r="G401" s="130">
        <v>0</v>
      </c>
      <c r="H401" s="130">
        <v>0</v>
      </c>
      <c r="I401" s="130">
        <v>0</v>
      </c>
    </row>
    <row r="402" spans="1:13" ht="25.5" hidden="1" x14ac:dyDescent="0.2">
      <c r="A402" s="77">
        <v>0</v>
      </c>
      <c r="B402" s="49" t="s">
        <v>72</v>
      </c>
      <c r="C402" s="92">
        <v>405</v>
      </c>
      <c r="D402" s="93" t="s">
        <v>55</v>
      </c>
      <c r="E402" s="94">
        <v>0</v>
      </c>
      <c r="F402" s="130">
        <v>0</v>
      </c>
      <c r="G402" s="130">
        <v>0</v>
      </c>
      <c r="H402" s="130">
        <v>0</v>
      </c>
      <c r="I402" s="130">
        <v>0</v>
      </c>
    </row>
    <row r="403" spans="1:13" ht="25.5" hidden="1" x14ac:dyDescent="0.2">
      <c r="A403" s="77">
        <v>0</v>
      </c>
      <c r="B403" s="49" t="s">
        <v>72</v>
      </c>
      <c r="C403" s="92">
        <v>405</v>
      </c>
      <c r="D403" s="93" t="s">
        <v>55</v>
      </c>
      <c r="E403" s="94">
        <v>0</v>
      </c>
      <c r="F403" s="130">
        <v>0</v>
      </c>
      <c r="G403" s="130">
        <v>0</v>
      </c>
      <c r="H403" s="130">
        <v>0</v>
      </c>
      <c r="I403" s="130">
        <v>0</v>
      </c>
    </row>
    <row r="404" spans="1:13" ht="51" x14ac:dyDescent="0.2">
      <c r="A404" s="77">
        <v>0</v>
      </c>
      <c r="B404" s="49" t="s">
        <v>73</v>
      </c>
      <c r="C404" s="92">
        <v>405</v>
      </c>
      <c r="D404" s="93" t="s">
        <v>54</v>
      </c>
      <c r="E404" s="94">
        <v>100</v>
      </c>
      <c r="F404" s="130">
        <f>F405</f>
        <v>3574.2779999999998</v>
      </c>
      <c r="G404" s="130">
        <f>G405</f>
        <v>0</v>
      </c>
      <c r="H404" s="130">
        <f>H405</f>
        <v>3574.2779999999998</v>
      </c>
      <c r="I404" s="130">
        <f>I405</f>
        <v>0</v>
      </c>
    </row>
    <row r="405" spans="1:13" ht="12.75" customHeight="1" x14ac:dyDescent="0.2">
      <c r="A405" s="77">
        <v>0</v>
      </c>
      <c r="B405" s="49" t="s">
        <v>74</v>
      </c>
      <c r="C405" s="92">
        <v>405</v>
      </c>
      <c r="D405" s="93" t="s">
        <v>54</v>
      </c>
      <c r="E405" s="94">
        <v>120</v>
      </c>
      <c r="F405" s="130">
        <v>3574.2779999999998</v>
      </c>
      <c r="G405" s="130"/>
      <c r="H405" s="130">
        <v>3574.2779999999998</v>
      </c>
      <c r="I405" s="130"/>
    </row>
    <row r="406" spans="1:13" ht="24.75" customHeight="1" x14ac:dyDescent="0.2">
      <c r="A406" s="77">
        <v>0</v>
      </c>
      <c r="B406" s="49" t="s">
        <v>75</v>
      </c>
      <c r="C406" s="92">
        <v>405</v>
      </c>
      <c r="D406" s="93" t="s">
        <v>54</v>
      </c>
      <c r="E406" s="94">
        <v>200</v>
      </c>
      <c r="F406" s="130">
        <f>F407</f>
        <v>513.76900000000001</v>
      </c>
      <c r="G406" s="130">
        <f>G407</f>
        <v>283.38299999999998</v>
      </c>
      <c r="H406" s="130">
        <f>H407</f>
        <v>515.79300000000001</v>
      </c>
      <c r="I406" s="130">
        <f>I407</f>
        <v>283.38299999999998</v>
      </c>
    </row>
    <row r="407" spans="1:13" ht="24" customHeight="1" x14ac:dyDescent="0.2">
      <c r="A407" s="77">
        <v>0</v>
      </c>
      <c r="B407" s="49" t="s">
        <v>76</v>
      </c>
      <c r="C407" s="92">
        <v>405</v>
      </c>
      <c r="D407" s="93" t="s">
        <v>54</v>
      </c>
      <c r="E407" s="94">
        <v>240</v>
      </c>
      <c r="F407" s="130">
        <v>513.76900000000001</v>
      </c>
      <c r="G407" s="130">
        <v>283.38299999999998</v>
      </c>
      <c r="H407" s="130">
        <v>515.79300000000001</v>
      </c>
      <c r="I407" s="130">
        <v>283.38299999999998</v>
      </c>
      <c r="K407" s="116"/>
      <c r="L407" s="116"/>
      <c r="M407" s="116"/>
    </row>
    <row r="408" spans="1:13" ht="0.75" hidden="1" customHeight="1" x14ac:dyDescent="0.2">
      <c r="A408" s="77">
        <v>0</v>
      </c>
      <c r="B408" s="49" t="s">
        <v>77</v>
      </c>
      <c r="C408" s="92">
        <v>405</v>
      </c>
      <c r="D408" s="93" t="s">
        <v>54</v>
      </c>
      <c r="E408" s="94">
        <v>800</v>
      </c>
      <c r="F408" s="130">
        <v>0</v>
      </c>
      <c r="G408" s="130">
        <v>0</v>
      </c>
      <c r="H408" s="130">
        <v>0</v>
      </c>
      <c r="I408" s="130">
        <v>0</v>
      </c>
    </row>
    <row r="409" spans="1:13" hidden="1" x14ac:dyDescent="0.2">
      <c r="A409" s="77">
        <v>0</v>
      </c>
      <c r="B409" s="49" t="s">
        <v>78</v>
      </c>
      <c r="C409" s="92">
        <v>405</v>
      </c>
      <c r="D409" s="93" t="s">
        <v>54</v>
      </c>
      <c r="E409" s="94">
        <v>850</v>
      </c>
      <c r="F409" s="130">
        <v>0</v>
      </c>
      <c r="G409" s="130">
        <v>0</v>
      </c>
      <c r="H409" s="130">
        <v>0</v>
      </c>
      <c r="I409" s="130">
        <v>0</v>
      </c>
    </row>
    <row r="410" spans="1:13" hidden="1" x14ac:dyDescent="0.2">
      <c r="A410" s="77">
        <v>0</v>
      </c>
      <c r="B410" s="49" t="s">
        <v>120</v>
      </c>
      <c r="C410" s="92">
        <v>405</v>
      </c>
      <c r="D410" s="93" t="s">
        <v>54</v>
      </c>
      <c r="E410" s="94">
        <v>0</v>
      </c>
      <c r="F410" s="130">
        <v>0</v>
      </c>
      <c r="G410" s="130">
        <v>0</v>
      </c>
      <c r="H410" s="130">
        <v>0</v>
      </c>
      <c r="I410" s="130">
        <v>0</v>
      </c>
    </row>
    <row r="411" spans="1:13" hidden="1" x14ac:dyDescent="0.2">
      <c r="A411" s="77">
        <v>0</v>
      </c>
      <c r="B411" s="49" t="s">
        <v>120</v>
      </c>
      <c r="C411" s="92">
        <v>405</v>
      </c>
      <c r="D411" s="93" t="s">
        <v>54</v>
      </c>
      <c r="E411" s="94">
        <v>0</v>
      </c>
      <c r="F411" s="130">
        <v>0</v>
      </c>
      <c r="G411" s="130">
        <v>0</v>
      </c>
      <c r="H411" s="130">
        <v>0</v>
      </c>
      <c r="I411" s="130">
        <v>0</v>
      </c>
    </row>
    <row r="412" spans="1:13" hidden="1" x14ac:dyDescent="0.2">
      <c r="A412" s="77">
        <v>0</v>
      </c>
      <c r="B412" s="49" t="s">
        <v>120</v>
      </c>
      <c r="C412" s="92">
        <v>405</v>
      </c>
      <c r="D412" s="93" t="s">
        <v>54</v>
      </c>
      <c r="E412" s="94">
        <v>0</v>
      </c>
      <c r="F412" s="130">
        <v>0</v>
      </c>
      <c r="G412" s="130">
        <v>0</v>
      </c>
      <c r="H412" s="130">
        <v>0</v>
      </c>
      <c r="I412" s="130">
        <v>0</v>
      </c>
    </row>
    <row r="413" spans="1:13" ht="38.25" hidden="1" x14ac:dyDescent="0.2">
      <c r="A413" s="77">
        <v>0</v>
      </c>
      <c r="B413" s="49" t="s">
        <v>141</v>
      </c>
      <c r="C413" s="92">
        <v>405</v>
      </c>
      <c r="D413" s="93" t="s">
        <v>54</v>
      </c>
      <c r="E413" s="94">
        <v>0</v>
      </c>
      <c r="F413" s="130">
        <v>0</v>
      </c>
      <c r="G413" s="130">
        <v>0</v>
      </c>
      <c r="H413" s="130">
        <v>0</v>
      </c>
      <c r="I413" s="130">
        <v>0</v>
      </c>
    </row>
    <row r="414" spans="1:13" ht="38.25" hidden="1" x14ac:dyDescent="0.2">
      <c r="A414" s="77">
        <v>0</v>
      </c>
      <c r="B414" s="49" t="s">
        <v>141</v>
      </c>
      <c r="C414" s="92">
        <v>405</v>
      </c>
      <c r="D414" s="93" t="s">
        <v>54</v>
      </c>
      <c r="E414" s="94">
        <v>0</v>
      </c>
      <c r="F414" s="130">
        <v>0</v>
      </c>
      <c r="G414" s="130">
        <v>0</v>
      </c>
      <c r="H414" s="130">
        <v>0</v>
      </c>
      <c r="I414" s="130">
        <v>0</v>
      </c>
    </row>
    <row r="415" spans="1:13" hidden="1" x14ac:dyDescent="0.2">
      <c r="A415" s="77">
        <v>0</v>
      </c>
      <c r="B415" s="49" t="s">
        <v>77</v>
      </c>
      <c r="C415" s="92">
        <v>405</v>
      </c>
      <c r="D415" s="93" t="s">
        <v>54</v>
      </c>
      <c r="E415" s="94">
        <v>800</v>
      </c>
      <c r="F415" s="130">
        <v>0</v>
      </c>
      <c r="G415" s="130">
        <v>0</v>
      </c>
      <c r="H415" s="130">
        <v>0</v>
      </c>
      <c r="I415" s="130">
        <v>0</v>
      </c>
    </row>
    <row r="416" spans="1:13" ht="38.25" hidden="1" x14ac:dyDescent="0.2">
      <c r="A416" s="77">
        <v>0</v>
      </c>
      <c r="B416" s="49" t="s">
        <v>142</v>
      </c>
      <c r="C416" s="92">
        <v>405</v>
      </c>
      <c r="D416" s="93" t="s">
        <v>54</v>
      </c>
      <c r="E416" s="94">
        <v>810</v>
      </c>
      <c r="F416" s="130">
        <v>0</v>
      </c>
      <c r="G416" s="130">
        <v>0</v>
      </c>
      <c r="H416" s="130">
        <v>0</v>
      </c>
      <c r="I416" s="130">
        <v>0</v>
      </c>
    </row>
    <row r="417" spans="1:9" ht="38.25" hidden="1" x14ac:dyDescent="0.2">
      <c r="A417" s="77">
        <v>0</v>
      </c>
      <c r="B417" s="49" t="s">
        <v>143</v>
      </c>
      <c r="C417" s="92">
        <v>405</v>
      </c>
      <c r="D417" s="93" t="s">
        <v>54</v>
      </c>
      <c r="E417" s="94">
        <v>0</v>
      </c>
      <c r="F417" s="130">
        <v>0</v>
      </c>
      <c r="G417" s="130">
        <v>0</v>
      </c>
      <c r="H417" s="130">
        <v>0</v>
      </c>
      <c r="I417" s="130">
        <v>0</v>
      </c>
    </row>
    <row r="418" spans="1:9" ht="38.25" hidden="1" x14ac:dyDescent="0.2">
      <c r="A418" s="77">
        <v>0</v>
      </c>
      <c r="B418" s="49" t="s">
        <v>143</v>
      </c>
      <c r="C418" s="92">
        <v>405</v>
      </c>
      <c r="D418" s="93" t="s">
        <v>54</v>
      </c>
      <c r="E418" s="94">
        <v>0</v>
      </c>
      <c r="F418" s="130">
        <v>0</v>
      </c>
      <c r="G418" s="130">
        <v>0</v>
      </c>
      <c r="H418" s="130">
        <v>0</v>
      </c>
      <c r="I418" s="130">
        <v>0</v>
      </c>
    </row>
    <row r="419" spans="1:9" hidden="1" x14ac:dyDescent="0.2">
      <c r="A419" s="77">
        <v>0</v>
      </c>
      <c r="B419" s="49" t="s">
        <v>77</v>
      </c>
      <c r="C419" s="92">
        <v>405</v>
      </c>
      <c r="D419" s="93" t="s">
        <v>54</v>
      </c>
      <c r="E419" s="94">
        <v>800</v>
      </c>
      <c r="F419" s="130">
        <v>0</v>
      </c>
      <c r="G419" s="130">
        <v>0</v>
      </c>
      <c r="H419" s="130">
        <v>0</v>
      </c>
      <c r="I419" s="130">
        <v>0</v>
      </c>
    </row>
    <row r="420" spans="1:9" ht="38.25" hidden="1" x14ac:dyDescent="0.2">
      <c r="A420" s="77">
        <v>0</v>
      </c>
      <c r="B420" s="49" t="s">
        <v>142</v>
      </c>
      <c r="C420" s="92">
        <v>405</v>
      </c>
      <c r="D420" s="93" t="s">
        <v>54</v>
      </c>
      <c r="E420" s="94">
        <v>810</v>
      </c>
      <c r="F420" s="130">
        <v>0</v>
      </c>
      <c r="G420" s="130">
        <v>0</v>
      </c>
      <c r="H420" s="130">
        <v>0</v>
      </c>
      <c r="I420" s="130">
        <v>0</v>
      </c>
    </row>
    <row r="421" spans="1:9" ht="38.25" hidden="1" x14ac:dyDescent="0.2">
      <c r="A421" s="77">
        <v>0</v>
      </c>
      <c r="B421" s="49" t="s">
        <v>144</v>
      </c>
      <c r="C421" s="92">
        <v>405</v>
      </c>
      <c r="D421" s="93" t="s">
        <v>54</v>
      </c>
      <c r="E421" s="94">
        <v>0</v>
      </c>
      <c r="F421" s="130">
        <v>0</v>
      </c>
      <c r="G421" s="130">
        <v>0</v>
      </c>
      <c r="H421" s="130">
        <v>0</v>
      </c>
      <c r="I421" s="130">
        <v>0</v>
      </c>
    </row>
    <row r="422" spans="1:9" ht="38.25" hidden="1" x14ac:dyDescent="0.2">
      <c r="A422" s="77">
        <v>0</v>
      </c>
      <c r="B422" s="49" t="s">
        <v>144</v>
      </c>
      <c r="C422" s="92">
        <v>405</v>
      </c>
      <c r="D422" s="93" t="s">
        <v>54</v>
      </c>
      <c r="E422" s="94">
        <v>0</v>
      </c>
      <c r="F422" s="130">
        <v>0</v>
      </c>
      <c r="G422" s="130">
        <v>0</v>
      </c>
      <c r="H422" s="130">
        <v>0</v>
      </c>
      <c r="I422" s="130">
        <v>0</v>
      </c>
    </row>
    <row r="423" spans="1:9" hidden="1" x14ac:dyDescent="0.2">
      <c r="A423" s="77">
        <v>0</v>
      </c>
      <c r="B423" s="49" t="s">
        <v>77</v>
      </c>
      <c r="C423" s="92">
        <v>405</v>
      </c>
      <c r="D423" s="93" t="s">
        <v>54</v>
      </c>
      <c r="E423" s="94">
        <v>800</v>
      </c>
      <c r="F423" s="130">
        <v>0</v>
      </c>
      <c r="G423" s="130">
        <v>0</v>
      </c>
      <c r="H423" s="130">
        <v>0</v>
      </c>
      <c r="I423" s="130">
        <v>0</v>
      </c>
    </row>
    <row r="424" spans="1:9" ht="50.25" hidden="1" customHeight="1" x14ac:dyDescent="0.2">
      <c r="A424" s="77">
        <v>0</v>
      </c>
      <c r="B424" s="49" t="s">
        <v>142</v>
      </c>
      <c r="C424" s="92">
        <v>405</v>
      </c>
      <c r="D424" s="93" t="s">
        <v>54</v>
      </c>
      <c r="E424" s="94">
        <v>810</v>
      </c>
      <c r="F424" s="130">
        <v>0</v>
      </c>
      <c r="G424" s="130">
        <v>0</v>
      </c>
      <c r="H424" s="130">
        <v>0</v>
      </c>
      <c r="I424" s="130">
        <v>0</v>
      </c>
    </row>
    <row r="425" spans="1:9" hidden="1" x14ac:dyDescent="0.2">
      <c r="A425" s="77"/>
      <c r="B425" s="49" t="s">
        <v>77</v>
      </c>
      <c r="C425" s="92">
        <v>405</v>
      </c>
      <c r="D425" s="93" t="s">
        <v>54</v>
      </c>
      <c r="E425" s="94">
        <v>800</v>
      </c>
      <c r="F425" s="130">
        <f>F426</f>
        <v>0</v>
      </c>
      <c r="G425" s="130">
        <f>G426</f>
        <v>0</v>
      </c>
      <c r="H425" s="130">
        <f>H426</f>
        <v>0</v>
      </c>
      <c r="I425" s="130">
        <f>I426</f>
        <v>0</v>
      </c>
    </row>
    <row r="426" spans="1:9" ht="38.25" hidden="1" x14ac:dyDescent="0.2">
      <c r="A426" s="77"/>
      <c r="B426" s="49" t="s">
        <v>142</v>
      </c>
      <c r="C426" s="92">
        <v>405</v>
      </c>
      <c r="D426" s="93" t="s">
        <v>54</v>
      </c>
      <c r="E426" s="94">
        <v>810</v>
      </c>
      <c r="F426" s="130"/>
      <c r="G426" s="130"/>
      <c r="H426" s="130"/>
      <c r="I426" s="130"/>
    </row>
    <row r="427" spans="1:9" s="7" customFormat="1" ht="39.75" hidden="1" customHeight="1" x14ac:dyDescent="0.2">
      <c r="A427" s="77"/>
      <c r="B427" s="102" t="s">
        <v>307</v>
      </c>
      <c r="C427" s="92">
        <v>405</v>
      </c>
      <c r="D427" s="93">
        <v>4400000000</v>
      </c>
      <c r="E427" s="94"/>
      <c r="F427" s="130">
        <f>F428</f>
        <v>0</v>
      </c>
      <c r="G427" s="130">
        <f>G428</f>
        <v>0</v>
      </c>
      <c r="H427" s="130">
        <f>H428</f>
        <v>0</v>
      </c>
      <c r="I427" s="130">
        <f>I428</f>
        <v>0</v>
      </c>
    </row>
    <row r="428" spans="1:9" s="7" customFormat="1" ht="25.5" hidden="1" x14ac:dyDescent="0.2">
      <c r="A428" s="77"/>
      <c r="B428" s="101" t="s">
        <v>182</v>
      </c>
      <c r="C428" s="92">
        <v>405</v>
      </c>
      <c r="D428" s="93">
        <v>4400000000</v>
      </c>
      <c r="E428" s="94">
        <v>400</v>
      </c>
      <c r="F428" s="130">
        <f>F429</f>
        <v>0</v>
      </c>
      <c r="G428" s="130">
        <f t="shared" ref="G428:I428" si="56">G429</f>
        <v>0</v>
      </c>
      <c r="H428" s="130">
        <f>H429</f>
        <v>0</v>
      </c>
      <c r="I428" s="130">
        <f t="shared" si="56"/>
        <v>0</v>
      </c>
    </row>
    <row r="429" spans="1:9" s="7" customFormat="1" hidden="1" x14ac:dyDescent="0.2">
      <c r="A429" s="77"/>
      <c r="B429" s="49" t="s">
        <v>183</v>
      </c>
      <c r="C429" s="92">
        <v>405</v>
      </c>
      <c r="D429" s="93">
        <v>4400000000</v>
      </c>
      <c r="E429" s="94">
        <v>410</v>
      </c>
      <c r="F429" s="130"/>
      <c r="G429" s="130"/>
      <c r="H429" s="130"/>
      <c r="I429" s="130"/>
    </row>
    <row r="430" spans="1:9" x14ac:dyDescent="0.2">
      <c r="A430" s="77">
        <v>0</v>
      </c>
      <c r="B430" s="50" t="s">
        <v>145</v>
      </c>
      <c r="C430" s="90">
        <v>408</v>
      </c>
      <c r="D430" s="91">
        <v>0</v>
      </c>
      <c r="E430" s="122">
        <v>0</v>
      </c>
      <c r="F430" s="129">
        <f>F431</f>
        <v>1847.875</v>
      </c>
      <c r="G430" s="129">
        <v>0</v>
      </c>
      <c r="H430" s="129">
        <f>H431</f>
        <v>1847.875</v>
      </c>
      <c r="I430" s="129">
        <v>0</v>
      </c>
    </row>
    <row r="431" spans="1:9" ht="38.25" x14ac:dyDescent="0.2">
      <c r="A431" s="77">
        <v>0</v>
      </c>
      <c r="B431" s="49" t="s">
        <v>315</v>
      </c>
      <c r="C431" s="92">
        <v>408</v>
      </c>
      <c r="D431" s="93" t="s">
        <v>56</v>
      </c>
      <c r="E431" s="94">
        <v>0</v>
      </c>
      <c r="F431" s="130">
        <f>F432</f>
        <v>1847.875</v>
      </c>
      <c r="G431" s="130">
        <v>0</v>
      </c>
      <c r="H431" s="130">
        <f>H432</f>
        <v>1847.875</v>
      </c>
      <c r="I431" s="130">
        <v>0</v>
      </c>
    </row>
    <row r="432" spans="1:9" x14ac:dyDescent="0.2">
      <c r="A432" s="77">
        <v>0</v>
      </c>
      <c r="B432" s="49" t="s">
        <v>77</v>
      </c>
      <c r="C432" s="92">
        <v>408</v>
      </c>
      <c r="D432" s="93" t="s">
        <v>56</v>
      </c>
      <c r="E432" s="94">
        <v>800</v>
      </c>
      <c r="F432" s="130">
        <f>F433</f>
        <v>1847.875</v>
      </c>
      <c r="G432" s="130">
        <v>0</v>
      </c>
      <c r="H432" s="130">
        <f>H433</f>
        <v>1847.875</v>
      </c>
      <c r="I432" s="130">
        <v>0</v>
      </c>
    </row>
    <row r="433" spans="1:9" ht="38.25" x14ac:dyDescent="0.2">
      <c r="A433" s="77">
        <v>0</v>
      </c>
      <c r="B433" s="49" t="s">
        <v>142</v>
      </c>
      <c r="C433" s="92">
        <v>408</v>
      </c>
      <c r="D433" s="93" t="s">
        <v>56</v>
      </c>
      <c r="E433" s="94">
        <v>810</v>
      </c>
      <c r="F433" s="130">
        <v>1847.875</v>
      </c>
      <c r="G433" s="130"/>
      <c r="H433" s="130">
        <v>1847.875</v>
      </c>
      <c r="I433" s="130"/>
    </row>
    <row r="434" spans="1:9" x14ac:dyDescent="0.2">
      <c r="A434" s="121"/>
      <c r="B434" s="50" t="s">
        <v>107</v>
      </c>
      <c r="C434" s="90">
        <v>412</v>
      </c>
      <c r="D434" s="91"/>
      <c r="E434" s="122"/>
      <c r="F434" s="129">
        <f>F435</f>
        <v>45</v>
      </c>
      <c r="G434" s="129">
        <f t="shared" ref="G434:I436" si="57">G435</f>
        <v>0</v>
      </c>
      <c r="H434" s="129">
        <f t="shared" si="57"/>
        <v>45</v>
      </c>
      <c r="I434" s="129">
        <f t="shared" si="57"/>
        <v>0</v>
      </c>
    </row>
    <row r="435" spans="1:9" ht="45" customHeight="1" x14ac:dyDescent="0.2">
      <c r="A435" s="77"/>
      <c r="B435" s="49" t="s">
        <v>324</v>
      </c>
      <c r="C435" s="92">
        <v>412</v>
      </c>
      <c r="D435" s="93">
        <v>1700000000</v>
      </c>
      <c r="E435" s="94"/>
      <c r="F435" s="130">
        <f>F436</f>
        <v>45</v>
      </c>
      <c r="G435" s="130">
        <f t="shared" si="57"/>
        <v>0</v>
      </c>
      <c r="H435" s="130">
        <f t="shared" si="57"/>
        <v>45</v>
      </c>
      <c r="I435" s="130">
        <f t="shared" si="57"/>
        <v>0</v>
      </c>
    </row>
    <row r="436" spans="1:9" x14ac:dyDescent="0.2">
      <c r="A436" s="77"/>
      <c r="B436" s="49" t="s">
        <v>77</v>
      </c>
      <c r="C436" s="92">
        <v>412</v>
      </c>
      <c r="D436" s="93">
        <v>1700000000</v>
      </c>
      <c r="E436" s="94">
        <v>800</v>
      </c>
      <c r="F436" s="130">
        <f>F437</f>
        <v>45</v>
      </c>
      <c r="G436" s="130">
        <f t="shared" si="57"/>
        <v>0</v>
      </c>
      <c r="H436" s="130">
        <f t="shared" si="57"/>
        <v>45</v>
      </c>
      <c r="I436" s="130">
        <f t="shared" si="57"/>
        <v>0</v>
      </c>
    </row>
    <row r="437" spans="1:9" ht="38.25" x14ac:dyDescent="0.2">
      <c r="A437" s="77"/>
      <c r="B437" s="49" t="s">
        <v>142</v>
      </c>
      <c r="C437" s="92">
        <v>412</v>
      </c>
      <c r="D437" s="93">
        <v>1700000000</v>
      </c>
      <c r="E437" s="94">
        <v>810</v>
      </c>
      <c r="F437" s="130">
        <v>45</v>
      </c>
      <c r="G437" s="130"/>
      <c r="H437" s="130">
        <v>45</v>
      </c>
      <c r="I437" s="130"/>
    </row>
    <row r="438" spans="1:9" hidden="1" x14ac:dyDescent="0.2">
      <c r="A438" s="77"/>
      <c r="B438" s="50" t="s">
        <v>109</v>
      </c>
      <c r="C438" s="90">
        <v>500</v>
      </c>
      <c r="D438" s="91"/>
      <c r="E438" s="122"/>
      <c r="F438" s="129">
        <f t="shared" ref="F438:I444" si="58">F439</f>
        <v>0</v>
      </c>
      <c r="G438" s="129">
        <f t="shared" si="58"/>
        <v>0</v>
      </c>
      <c r="H438" s="129">
        <f t="shared" si="58"/>
        <v>0</v>
      </c>
      <c r="I438" s="129">
        <f t="shared" si="58"/>
        <v>0</v>
      </c>
    </row>
    <row r="439" spans="1:9" hidden="1" x14ac:dyDescent="0.2">
      <c r="A439" s="77"/>
      <c r="B439" s="50" t="s">
        <v>206</v>
      </c>
      <c r="C439" s="90">
        <v>502</v>
      </c>
      <c r="D439" s="91"/>
      <c r="E439" s="122"/>
      <c r="F439" s="129">
        <f t="shared" si="58"/>
        <v>0</v>
      </c>
      <c r="G439" s="129">
        <f t="shared" si="58"/>
        <v>0</v>
      </c>
      <c r="H439" s="129">
        <f t="shared" si="58"/>
        <v>0</v>
      </c>
      <c r="I439" s="129">
        <f t="shared" si="58"/>
        <v>0</v>
      </c>
    </row>
    <row r="440" spans="1:9" hidden="1" x14ac:dyDescent="0.2">
      <c r="A440" s="77"/>
      <c r="B440" s="49" t="s">
        <v>94</v>
      </c>
      <c r="C440" s="92">
        <v>502</v>
      </c>
      <c r="D440" s="93">
        <v>9000000000</v>
      </c>
      <c r="E440" s="94"/>
      <c r="F440" s="130">
        <f t="shared" si="58"/>
        <v>0</v>
      </c>
      <c r="G440" s="130">
        <f t="shared" si="58"/>
        <v>0</v>
      </c>
      <c r="H440" s="130">
        <f t="shared" si="58"/>
        <v>0</v>
      </c>
      <c r="I440" s="130">
        <f t="shared" si="58"/>
        <v>0</v>
      </c>
    </row>
    <row r="441" spans="1:9" ht="25.5" hidden="1" x14ac:dyDescent="0.2">
      <c r="A441" s="77"/>
      <c r="B441" s="49" t="s">
        <v>176</v>
      </c>
      <c r="C441" s="92">
        <v>502</v>
      </c>
      <c r="D441" s="93">
        <v>9000070000</v>
      </c>
      <c r="E441" s="94"/>
      <c r="F441" s="130">
        <f t="shared" si="58"/>
        <v>0</v>
      </c>
      <c r="G441" s="130">
        <f t="shared" si="58"/>
        <v>0</v>
      </c>
      <c r="H441" s="130">
        <f t="shared" si="58"/>
        <v>0</v>
      </c>
      <c r="I441" s="130">
        <f t="shared" si="58"/>
        <v>0</v>
      </c>
    </row>
    <row r="442" spans="1:9" hidden="1" x14ac:dyDescent="0.2">
      <c r="A442" s="77"/>
      <c r="B442" s="49" t="s">
        <v>83</v>
      </c>
      <c r="C442" s="92">
        <v>502</v>
      </c>
      <c r="D442" s="93">
        <v>9000078000</v>
      </c>
      <c r="E442" s="94"/>
      <c r="F442" s="130">
        <f t="shared" si="58"/>
        <v>0</v>
      </c>
      <c r="G442" s="130">
        <f t="shared" si="58"/>
        <v>0</v>
      </c>
      <c r="H442" s="130">
        <f t="shared" si="58"/>
        <v>0</v>
      </c>
      <c r="I442" s="130">
        <f t="shared" si="58"/>
        <v>0</v>
      </c>
    </row>
    <row r="443" spans="1:9" hidden="1" x14ac:dyDescent="0.2">
      <c r="A443" s="77"/>
      <c r="B443" s="49" t="s">
        <v>207</v>
      </c>
      <c r="C443" s="92">
        <v>502</v>
      </c>
      <c r="D443" s="93">
        <v>9000078140</v>
      </c>
      <c r="E443" s="94"/>
      <c r="F443" s="130">
        <f t="shared" si="58"/>
        <v>0</v>
      </c>
      <c r="G443" s="130">
        <f t="shared" si="58"/>
        <v>0</v>
      </c>
      <c r="H443" s="130">
        <f t="shared" si="58"/>
        <v>0</v>
      </c>
      <c r="I443" s="130">
        <f t="shared" si="58"/>
        <v>0</v>
      </c>
    </row>
    <row r="444" spans="1:9" hidden="1" x14ac:dyDescent="0.2">
      <c r="A444" s="77"/>
      <c r="B444" s="49" t="s">
        <v>85</v>
      </c>
      <c r="C444" s="92">
        <v>502</v>
      </c>
      <c r="D444" s="93">
        <v>9000078140</v>
      </c>
      <c r="E444" s="94">
        <v>500</v>
      </c>
      <c r="F444" s="130">
        <f t="shared" si="58"/>
        <v>0</v>
      </c>
      <c r="G444" s="130">
        <f t="shared" si="58"/>
        <v>0</v>
      </c>
      <c r="H444" s="130">
        <f t="shared" si="58"/>
        <v>0</v>
      </c>
      <c r="I444" s="130">
        <f t="shared" si="58"/>
        <v>0</v>
      </c>
    </row>
    <row r="445" spans="1:9" hidden="1" x14ac:dyDescent="0.2">
      <c r="A445" s="77"/>
      <c r="B445" s="49" t="s">
        <v>86</v>
      </c>
      <c r="C445" s="92">
        <v>502</v>
      </c>
      <c r="D445" s="93">
        <v>9000078140</v>
      </c>
      <c r="E445" s="94">
        <v>540</v>
      </c>
      <c r="F445" s="130"/>
      <c r="G445" s="130"/>
      <c r="H445" s="130"/>
      <c r="I445" s="130"/>
    </row>
    <row r="446" spans="1:9" x14ac:dyDescent="0.2">
      <c r="A446" s="77">
        <v>0</v>
      </c>
      <c r="B446" s="50" t="s">
        <v>146</v>
      </c>
      <c r="C446" s="90">
        <v>701</v>
      </c>
      <c r="D446" s="91">
        <v>0</v>
      </c>
      <c r="E446" s="122">
        <v>0</v>
      </c>
      <c r="F446" s="129">
        <f>F447+F459</f>
        <v>10385.603000000001</v>
      </c>
      <c r="G446" s="129">
        <f t="shared" ref="G446:I446" si="59">G447+G459</f>
        <v>0</v>
      </c>
      <c r="H446" s="129">
        <f t="shared" si="59"/>
        <v>10287.939</v>
      </c>
      <c r="I446" s="129">
        <f t="shared" si="59"/>
        <v>0</v>
      </c>
    </row>
    <row r="447" spans="1:9" ht="51" x14ac:dyDescent="0.2">
      <c r="A447" s="77">
        <v>0</v>
      </c>
      <c r="B447" s="49" t="s">
        <v>316</v>
      </c>
      <c r="C447" s="92">
        <v>701</v>
      </c>
      <c r="D447" s="93" t="s">
        <v>57</v>
      </c>
      <c r="E447" s="94">
        <v>0</v>
      </c>
      <c r="F447" s="130">
        <f>F453</f>
        <v>10349.072</v>
      </c>
      <c r="G447" s="130">
        <f>G453</f>
        <v>0</v>
      </c>
      <c r="H447" s="130">
        <f>H453</f>
        <v>10251.407999999999</v>
      </c>
      <c r="I447" s="130">
        <f>I453</f>
        <v>0</v>
      </c>
    </row>
    <row r="448" spans="1:9" ht="51" hidden="1" x14ac:dyDescent="0.2">
      <c r="A448" s="77">
        <v>0</v>
      </c>
      <c r="B448" s="49" t="s">
        <v>147</v>
      </c>
      <c r="C448" s="92">
        <v>701</v>
      </c>
      <c r="D448" s="93" t="s">
        <v>57</v>
      </c>
      <c r="E448" s="94">
        <v>0</v>
      </c>
      <c r="F448" s="130">
        <v>0</v>
      </c>
      <c r="G448" s="130">
        <v>0</v>
      </c>
      <c r="H448" s="130">
        <v>0</v>
      </c>
      <c r="I448" s="130">
        <v>0</v>
      </c>
    </row>
    <row r="449" spans="1:9" ht="38.25" hidden="1" x14ac:dyDescent="0.2">
      <c r="A449" s="77">
        <v>0</v>
      </c>
      <c r="B449" s="49" t="s">
        <v>101</v>
      </c>
      <c r="C449" s="92">
        <v>701</v>
      </c>
      <c r="D449" s="93" t="s">
        <v>58</v>
      </c>
      <c r="E449" s="94">
        <v>0</v>
      </c>
      <c r="F449" s="130">
        <v>0</v>
      </c>
      <c r="G449" s="130">
        <v>0</v>
      </c>
      <c r="H449" s="130">
        <v>0</v>
      </c>
      <c r="I449" s="130">
        <v>0</v>
      </c>
    </row>
    <row r="450" spans="1:9" ht="38.25" hidden="1" x14ac:dyDescent="0.2">
      <c r="A450" s="77">
        <v>0</v>
      </c>
      <c r="B450" s="49" t="s">
        <v>101</v>
      </c>
      <c r="C450" s="92">
        <v>701</v>
      </c>
      <c r="D450" s="93" t="s">
        <v>58</v>
      </c>
      <c r="E450" s="94">
        <v>0</v>
      </c>
      <c r="F450" s="130">
        <v>0</v>
      </c>
      <c r="G450" s="130">
        <v>0</v>
      </c>
      <c r="H450" s="130">
        <v>0</v>
      </c>
      <c r="I450" s="130">
        <v>0</v>
      </c>
    </row>
    <row r="451" spans="1:9" ht="38.25" hidden="1" x14ac:dyDescent="0.2">
      <c r="A451" s="77">
        <v>0</v>
      </c>
      <c r="B451" s="49" t="s">
        <v>101</v>
      </c>
      <c r="C451" s="92">
        <v>701</v>
      </c>
      <c r="D451" s="93" t="s">
        <v>58</v>
      </c>
      <c r="E451" s="94">
        <v>0</v>
      </c>
      <c r="F451" s="130">
        <v>0</v>
      </c>
      <c r="G451" s="130">
        <v>0</v>
      </c>
      <c r="H451" s="130">
        <v>0</v>
      </c>
      <c r="I451" s="130">
        <v>0</v>
      </c>
    </row>
    <row r="452" spans="1:9" ht="38.25" hidden="1" x14ac:dyDescent="0.2">
      <c r="A452" s="77">
        <v>0</v>
      </c>
      <c r="B452" s="49" t="s">
        <v>101</v>
      </c>
      <c r="C452" s="92">
        <v>701</v>
      </c>
      <c r="D452" s="93" t="s">
        <v>58</v>
      </c>
      <c r="E452" s="94">
        <v>0</v>
      </c>
      <c r="F452" s="130">
        <v>0</v>
      </c>
      <c r="G452" s="130">
        <v>0</v>
      </c>
      <c r="H452" s="130">
        <v>0</v>
      </c>
      <c r="I452" s="130">
        <v>0</v>
      </c>
    </row>
    <row r="453" spans="1:9" ht="25.5" x14ac:dyDescent="0.2">
      <c r="A453" s="77">
        <v>0</v>
      </c>
      <c r="B453" s="49" t="s">
        <v>102</v>
      </c>
      <c r="C453" s="92">
        <v>701</v>
      </c>
      <c r="D453" s="93" t="s">
        <v>57</v>
      </c>
      <c r="E453" s="94">
        <v>600</v>
      </c>
      <c r="F453" s="130">
        <f>F454</f>
        <v>10349.072</v>
      </c>
      <c r="G453" s="130">
        <v>0</v>
      </c>
      <c r="H453" s="130">
        <f>H454</f>
        <v>10251.407999999999</v>
      </c>
      <c r="I453" s="130">
        <v>0</v>
      </c>
    </row>
    <row r="454" spans="1:9" x14ac:dyDescent="0.2">
      <c r="A454" s="77">
        <v>0</v>
      </c>
      <c r="B454" s="49" t="s">
        <v>103</v>
      </c>
      <c r="C454" s="92">
        <v>701</v>
      </c>
      <c r="D454" s="93" t="s">
        <v>57</v>
      </c>
      <c r="E454" s="94">
        <v>620</v>
      </c>
      <c r="F454" s="130">
        <v>10349.072</v>
      </c>
      <c r="G454" s="130"/>
      <c r="H454" s="130">
        <v>10251.407999999999</v>
      </c>
      <c r="I454" s="130"/>
    </row>
    <row r="455" spans="1:9" ht="51" hidden="1" x14ac:dyDescent="0.2">
      <c r="A455" s="77">
        <v>0</v>
      </c>
      <c r="B455" s="49" t="s">
        <v>187</v>
      </c>
      <c r="C455" s="92">
        <v>701</v>
      </c>
      <c r="D455" s="93" t="s">
        <v>189</v>
      </c>
      <c r="E455" s="94">
        <v>0</v>
      </c>
      <c r="F455" s="130">
        <f>F456</f>
        <v>36.530999999999999</v>
      </c>
      <c r="G455" s="130">
        <f>G456</f>
        <v>0</v>
      </c>
      <c r="H455" s="130">
        <f>H456</f>
        <v>36.530999999999999</v>
      </c>
      <c r="I455" s="130">
        <f>I456</f>
        <v>0</v>
      </c>
    </row>
    <row r="456" spans="1:9" ht="78" hidden="1" customHeight="1" x14ac:dyDescent="0.2">
      <c r="A456" s="77">
        <v>0</v>
      </c>
      <c r="B456" s="49" t="s">
        <v>114</v>
      </c>
      <c r="C456" s="92">
        <v>701</v>
      </c>
      <c r="D456" s="93" t="s">
        <v>190</v>
      </c>
      <c r="E456" s="94">
        <v>0</v>
      </c>
      <c r="F456" s="130">
        <f>F459</f>
        <v>36.530999999999999</v>
      </c>
      <c r="G456" s="130">
        <f>G459</f>
        <v>0</v>
      </c>
      <c r="H456" s="130">
        <f>H459</f>
        <v>36.530999999999999</v>
      </c>
      <c r="I456" s="130">
        <f>I459</f>
        <v>0</v>
      </c>
    </row>
    <row r="457" spans="1:9" ht="51" hidden="1" x14ac:dyDescent="0.2">
      <c r="A457" s="77">
        <v>0</v>
      </c>
      <c r="B457" s="49" t="s">
        <v>114</v>
      </c>
      <c r="C457" s="92">
        <v>701</v>
      </c>
      <c r="D457" s="93" t="s">
        <v>59</v>
      </c>
      <c r="E457" s="94">
        <v>0</v>
      </c>
      <c r="F457" s="130">
        <v>0</v>
      </c>
      <c r="G457" s="130">
        <v>0</v>
      </c>
      <c r="H457" s="130">
        <v>0</v>
      </c>
      <c r="I457" s="130">
        <v>0</v>
      </c>
    </row>
    <row r="458" spans="1:9" ht="51" hidden="1" x14ac:dyDescent="0.2">
      <c r="A458" s="77">
        <v>0</v>
      </c>
      <c r="B458" s="49" t="s">
        <v>114</v>
      </c>
      <c r="C458" s="92">
        <v>701</v>
      </c>
      <c r="D458" s="93" t="s">
        <v>59</v>
      </c>
      <c r="E458" s="94">
        <v>0</v>
      </c>
      <c r="F458" s="130">
        <v>0</v>
      </c>
      <c r="G458" s="130">
        <v>0</v>
      </c>
      <c r="H458" s="130">
        <v>0</v>
      </c>
      <c r="I458" s="130">
        <v>0</v>
      </c>
    </row>
    <row r="459" spans="1:9" ht="38.25" x14ac:dyDescent="0.2">
      <c r="A459" s="77">
        <v>0</v>
      </c>
      <c r="B459" s="49" t="s">
        <v>317</v>
      </c>
      <c r="C459" s="92">
        <v>701</v>
      </c>
      <c r="D459" s="93">
        <v>4100000000</v>
      </c>
      <c r="E459" s="94"/>
      <c r="F459" s="130">
        <f t="shared" ref="F459:I460" si="60">F460</f>
        <v>36.530999999999999</v>
      </c>
      <c r="G459" s="130">
        <f t="shared" si="60"/>
        <v>0</v>
      </c>
      <c r="H459" s="130">
        <f t="shared" si="60"/>
        <v>36.530999999999999</v>
      </c>
      <c r="I459" s="130">
        <f t="shared" si="60"/>
        <v>0</v>
      </c>
    </row>
    <row r="460" spans="1:9" ht="25.5" x14ac:dyDescent="0.2">
      <c r="A460" s="77">
        <v>0</v>
      </c>
      <c r="B460" s="49" t="s">
        <v>102</v>
      </c>
      <c r="C460" s="92">
        <v>701</v>
      </c>
      <c r="D460" s="93">
        <v>4100000000</v>
      </c>
      <c r="E460" s="94">
        <v>600</v>
      </c>
      <c r="F460" s="130">
        <f t="shared" si="60"/>
        <v>36.530999999999999</v>
      </c>
      <c r="G460" s="130">
        <f t="shared" si="60"/>
        <v>0</v>
      </c>
      <c r="H460" s="130">
        <f t="shared" si="60"/>
        <v>36.530999999999999</v>
      </c>
      <c r="I460" s="130">
        <f t="shared" si="60"/>
        <v>0</v>
      </c>
    </row>
    <row r="461" spans="1:9" x14ac:dyDescent="0.2">
      <c r="A461" s="77">
        <v>0</v>
      </c>
      <c r="B461" s="49" t="s">
        <v>103</v>
      </c>
      <c r="C461" s="92">
        <v>701</v>
      </c>
      <c r="D461" s="93">
        <v>4100000000</v>
      </c>
      <c r="E461" s="94">
        <v>620</v>
      </c>
      <c r="F461" s="130">
        <v>36.530999999999999</v>
      </c>
      <c r="G461" s="130"/>
      <c r="H461" s="130">
        <v>36.530999999999999</v>
      </c>
      <c r="I461" s="130"/>
    </row>
    <row r="462" spans="1:9" x14ac:dyDescent="0.2">
      <c r="A462" s="77">
        <v>0</v>
      </c>
      <c r="B462" s="50" t="s">
        <v>81</v>
      </c>
      <c r="C462" s="90">
        <v>702</v>
      </c>
      <c r="D462" s="91">
        <v>0</v>
      </c>
      <c r="E462" s="122">
        <v>0</v>
      </c>
      <c r="F462" s="129">
        <f>F463+F501+F505</f>
        <v>28591.376</v>
      </c>
      <c r="G462" s="129">
        <f>G463+G501+G505</f>
        <v>0</v>
      </c>
      <c r="H462" s="129">
        <f>H463+H501+H505</f>
        <v>25375.202999999998</v>
      </c>
      <c r="I462" s="129">
        <f>I463+I501+I505</f>
        <v>0</v>
      </c>
    </row>
    <row r="463" spans="1:9" ht="51" x14ac:dyDescent="0.2">
      <c r="A463" s="77">
        <v>0</v>
      </c>
      <c r="B463" s="49" t="s">
        <v>316</v>
      </c>
      <c r="C463" s="92">
        <v>702</v>
      </c>
      <c r="D463" s="93" t="s">
        <v>57</v>
      </c>
      <c r="E463" s="94">
        <v>0</v>
      </c>
      <c r="F463" s="130">
        <f>F469</f>
        <v>28445.255000000001</v>
      </c>
      <c r="G463" s="130">
        <f>G469</f>
        <v>0</v>
      </c>
      <c r="H463" s="130">
        <f>H469</f>
        <v>25229.081999999999</v>
      </c>
      <c r="I463" s="130">
        <f>I469</f>
        <v>0</v>
      </c>
    </row>
    <row r="464" spans="1:9" ht="51" hidden="1" x14ac:dyDescent="0.2">
      <c r="A464" s="77">
        <v>0</v>
      </c>
      <c r="B464" s="49" t="s">
        <v>147</v>
      </c>
      <c r="C464" s="92">
        <v>702</v>
      </c>
      <c r="D464" s="93" t="s">
        <v>57</v>
      </c>
      <c r="E464" s="94">
        <v>0</v>
      </c>
      <c r="F464" s="130">
        <v>0</v>
      </c>
      <c r="G464" s="130">
        <v>0</v>
      </c>
      <c r="H464" s="130">
        <v>0</v>
      </c>
      <c r="I464" s="130">
        <v>0</v>
      </c>
    </row>
    <row r="465" spans="1:9" ht="38.25" hidden="1" x14ac:dyDescent="0.2">
      <c r="A465" s="77">
        <v>0</v>
      </c>
      <c r="B465" s="49" t="s">
        <v>101</v>
      </c>
      <c r="C465" s="92">
        <v>702</v>
      </c>
      <c r="D465" s="93" t="s">
        <v>60</v>
      </c>
      <c r="E465" s="94">
        <v>0</v>
      </c>
      <c r="F465" s="130">
        <v>0</v>
      </c>
      <c r="G465" s="130">
        <v>0</v>
      </c>
      <c r="H465" s="130">
        <v>0</v>
      </c>
      <c r="I465" s="130">
        <v>0</v>
      </c>
    </row>
    <row r="466" spans="1:9" ht="38.25" hidden="1" x14ac:dyDescent="0.2">
      <c r="A466" s="77">
        <v>0</v>
      </c>
      <c r="B466" s="49" t="s">
        <v>101</v>
      </c>
      <c r="C466" s="92">
        <v>702</v>
      </c>
      <c r="D466" s="93" t="s">
        <v>60</v>
      </c>
      <c r="E466" s="94">
        <v>0</v>
      </c>
      <c r="F466" s="130">
        <v>0</v>
      </c>
      <c r="G466" s="130">
        <v>0</v>
      </c>
      <c r="H466" s="130">
        <v>0</v>
      </c>
      <c r="I466" s="130">
        <v>0</v>
      </c>
    </row>
    <row r="467" spans="1:9" ht="38.25" hidden="1" x14ac:dyDescent="0.2">
      <c r="A467" s="77">
        <v>0</v>
      </c>
      <c r="B467" s="49" t="s">
        <v>101</v>
      </c>
      <c r="C467" s="92">
        <v>702</v>
      </c>
      <c r="D467" s="93" t="s">
        <v>60</v>
      </c>
      <c r="E467" s="94">
        <v>0</v>
      </c>
      <c r="F467" s="130">
        <v>0</v>
      </c>
      <c r="G467" s="130">
        <v>0</v>
      </c>
      <c r="H467" s="130">
        <v>0</v>
      </c>
      <c r="I467" s="130">
        <v>0</v>
      </c>
    </row>
    <row r="468" spans="1:9" ht="38.25" hidden="1" x14ac:dyDescent="0.2">
      <c r="A468" s="77">
        <v>0</v>
      </c>
      <c r="B468" s="49" t="s">
        <v>101</v>
      </c>
      <c r="C468" s="92">
        <v>702</v>
      </c>
      <c r="D468" s="93" t="s">
        <v>60</v>
      </c>
      <c r="E468" s="94">
        <v>0</v>
      </c>
      <c r="F468" s="130">
        <v>0</v>
      </c>
      <c r="G468" s="130">
        <v>0</v>
      </c>
      <c r="H468" s="130">
        <v>0</v>
      </c>
      <c r="I468" s="130">
        <v>0</v>
      </c>
    </row>
    <row r="469" spans="1:9" ht="25.5" x14ac:dyDescent="0.2">
      <c r="A469" s="77">
        <v>0</v>
      </c>
      <c r="B469" s="49" t="s">
        <v>102</v>
      </c>
      <c r="C469" s="92">
        <v>702</v>
      </c>
      <c r="D469" s="93" t="s">
        <v>57</v>
      </c>
      <c r="E469" s="94">
        <v>600</v>
      </c>
      <c r="F469" s="130">
        <f>F470</f>
        <v>28445.255000000001</v>
      </c>
      <c r="G469" s="130">
        <v>0</v>
      </c>
      <c r="H469" s="130">
        <f>H470</f>
        <v>25229.081999999999</v>
      </c>
      <c r="I469" s="130">
        <v>0</v>
      </c>
    </row>
    <row r="470" spans="1:9" s="12" customFormat="1" x14ac:dyDescent="0.2">
      <c r="A470" s="77">
        <v>0</v>
      </c>
      <c r="B470" s="49" t="s">
        <v>103</v>
      </c>
      <c r="C470" s="92">
        <v>702</v>
      </c>
      <c r="D470" s="93" t="s">
        <v>57</v>
      </c>
      <c r="E470" s="94">
        <v>620</v>
      </c>
      <c r="F470" s="130">
        <v>28445.255000000001</v>
      </c>
      <c r="G470" s="130"/>
      <c r="H470" s="130">
        <v>25229.081999999999</v>
      </c>
      <c r="I470" s="130"/>
    </row>
    <row r="471" spans="1:9" ht="51" hidden="1" x14ac:dyDescent="0.2">
      <c r="A471" s="77">
        <v>0</v>
      </c>
      <c r="B471" s="49" t="s">
        <v>187</v>
      </c>
      <c r="C471" s="92">
        <v>702</v>
      </c>
      <c r="D471" s="93" t="s">
        <v>191</v>
      </c>
      <c r="E471" s="94">
        <v>0</v>
      </c>
      <c r="F471" s="130">
        <f>F472+F475</f>
        <v>0</v>
      </c>
      <c r="G471" s="130">
        <f>G472+G475</f>
        <v>0</v>
      </c>
      <c r="H471" s="130">
        <f>H472+H475</f>
        <v>0</v>
      </c>
      <c r="I471" s="130">
        <f>I472+I475</f>
        <v>0</v>
      </c>
    </row>
    <row r="472" spans="1:9" s="7" customFormat="1" ht="69.75" hidden="1" customHeight="1" x14ac:dyDescent="0.2">
      <c r="A472" s="77"/>
      <c r="B472" s="49" t="s">
        <v>218</v>
      </c>
      <c r="C472" s="92">
        <v>702</v>
      </c>
      <c r="D472" s="93" t="s">
        <v>217</v>
      </c>
      <c r="E472" s="94"/>
      <c r="F472" s="130">
        <f>F473</f>
        <v>0</v>
      </c>
      <c r="G472" s="130"/>
      <c r="H472" s="130">
        <f>H473</f>
        <v>0</v>
      </c>
      <c r="I472" s="130"/>
    </row>
    <row r="473" spans="1:9" s="7" customFormat="1" ht="27" hidden="1" customHeight="1" x14ac:dyDescent="0.2">
      <c r="A473" s="77"/>
      <c r="B473" s="49" t="s">
        <v>102</v>
      </c>
      <c r="C473" s="92">
        <v>702</v>
      </c>
      <c r="D473" s="93" t="s">
        <v>217</v>
      </c>
      <c r="E473" s="94">
        <v>600</v>
      </c>
      <c r="F473" s="130">
        <f>F474</f>
        <v>0</v>
      </c>
      <c r="G473" s="130"/>
      <c r="H473" s="130">
        <f>H474</f>
        <v>0</v>
      </c>
      <c r="I473" s="130"/>
    </row>
    <row r="474" spans="1:9" s="7" customFormat="1" hidden="1" x14ac:dyDescent="0.2">
      <c r="A474" s="77"/>
      <c r="B474" s="49" t="s">
        <v>103</v>
      </c>
      <c r="C474" s="92">
        <v>702</v>
      </c>
      <c r="D474" s="93" t="s">
        <v>217</v>
      </c>
      <c r="E474" s="94">
        <v>620</v>
      </c>
      <c r="F474" s="130"/>
      <c r="G474" s="130"/>
      <c r="H474" s="130"/>
      <c r="I474" s="130"/>
    </row>
    <row r="475" spans="1:9" ht="66.400000000000006" hidden="1" customHeight="1" x14ac:dyDescent="0.2">
      <c r="A475" s="77">
        <v>0</v>
      </c>
      <c r="B475" s="49" t="s">
        <v>114</v>
      </c>
      <c r="C475" s="92">
        <v>702</v>
      </c>
      <c r="D475" s="93" t="s">
        <v>192</v>
      </c>
      <c r="E475" s="94">
        <v>0</v>
      </c>
      <c r="F475" s="130">
        <f>F478</f>
        <v>0</v>
      </c>
      <c r="G475" s="130">
        <f>G478</f>
        <v>0</v>
      </c>
      <c r="H475" s="130">
        <f>H478</f>
        <v>0</v>
      </c>
      <c r="I475" s="130">
        <f>I478</f>
        <v>0</v>
      </c>
    </row>
    <row r="476" spans="1:9" ht="51" hidden="1" x14ac:dyDescent="0.2">
      <c r="A476" s="77">
        <v>0</v>
      </c>
      <c r="B476" s="49" t="s">
        <v>114</v>
      </c>
      <c r="C476" s="92">
        <v>702</v>
      </c>
      <c r="D476" s="93" t="s">
        <v>61</v>
      </c>
      <c r="E476" s="94">
        <v>0</v>
      </c>
      <c r="F476" s="130">
        <v>0</v>
      </c>
      <c r="G476" s="130">
        <v>0</v>
      </c>
      <c r="H476" s="130">
        <v>0</v>
      </c>
      <c r="I476" s="130">
        <v>0</v>
      </c>
    </row>
    <row r="477" spans="1:9" ht="51" hidden="1" x14ac:dyDescent="0.2">
      <c r="A477" s="77">
        <v>0</v>
      </c>
      <c r="B477" s="49" t="s">
        <v>114</v>
      </c>
      <c r="C477" s="92">
        <v>702</v>
      </c>
      <c r="D477" s="93" t="s">
        <v>61</v>
      </c>
      <c r="E477" s="94">
        <v>0</v>
      </c>
      <c r="F477" s="130">
        <v>0</v>
      </c>
      <c r="G477" s="130">
        <v>0</v>
      </c>
      <c r="H477" s="130">
        <v>0</v>
      </c>
      <c r="I477" s="130">
        <v>0</v>
      </c>
    </row>
    <row r="478" spans="1:9" ht="51" hidden="1" customHeight="1" x14ac:dyDescent="0.2">
      <c r="A478" s="77">
        <v>0</v>
      </c>
      <c r="B478" s="49" t="s">
        <v>148</v>
      </c>
      <c r="C478" s="92">
        <v>702</v>
      </c>
      <c r="D478" s="93" t="s">
        <v>193</v>
      </c>
      <c r="E478" s="94">
        <v>0</v>
      </c>
      <c r="F478" s="130">
        <f t="shared" ref="F478:I479" si="61">F479</f>
        <v>0</v>
      </c>
      <c r="G478" s="130">
        <f t="shared" si="61"/>
        <v>0</v>
      </c>
      <c r="H478" s="130">
        <f t="shared" si="61"/>
        <v>0</v>
      </c>
      <c r="I478" s="130">
        <f t="shared" si="61"/>
        <v>0</v>
      </c>
    </row>
    <row r="479" spans="1:9" ht="28.15" hidden="1" customHeight="1" x14ac:dyDescent="0.2">
      <c r="A479" s="77">
        <v>0</v>
      </c>
      <c r="B479" s="49" t="s">
        <v>102</v>
      </c>
      <c r="C479" s="92">
        <v>702</v>
      </c>
      <c r="D479" s="93" t="s">
        <v>193</v>
      </c>
      <c r="E479" s="94">
        <v>600</v>
      </c>
      <c r="F479" s="130">
        <f t="shared" si="61"/>
        <v>0</v>
      </c>
      <c r="G479" s="130">
        <f t="shared" si="61"/>
        <v>0</v>
      </c>
      <c r="H479" s="130">
        <f t="shared" si="61"/>
        <v>0</v>
      </c>
      <c r="I479" s="130">
        <f t="shared" si="61"/>
        <v>0</v>
      </c>
    </row>
    <row r="480" spans="1:9" s="12" customFormat="1" hidden="1" x14ac:dyDescent="0.2">
      <c r="A480" s="77">
        <v>0</v>
      </c>
      <c r="B480" s="49" t="s">
        <v>103</v>
      </c>
      <c r="C480" s="92">
        <v>702</v>
      </c>
      <c r="D480" s="93" t="s">
        <v>193</v>
      </c>
      <c r="E480" s="94">
        <v>620</v>
      </c>
      <c r="F480" s="130"/>
      <c r="G480" s="130"/>
      <c r="H480" s="130"/>
      <c r="I480" s="130"/>
    </row>
    <row r="481" spans="1:9" s="7" customFormat="1" ht="38.25" hidden="1" x14ac:dyDescent="0.2">
      <c r="A481" s="77"/>
      <c r="B481" s="49" t="s">
        <v>220</v>
      </c>
      <c r="C481" s="92">
        <v>702</v>
      </c>
      <c r="D481" s="93" t="s">
        <v>219</v>
      </c>
      <c r="E481" s="94"/>
      <c r="F481" s="130">
        <f t="shared" ref="F481:I482" si="62">F482</f>
        <v>0</v>
      </c>
      <c r="G481" s="130">
        <f t="shared" si="62"/>
        <v>0</v>
      </c>
      <c r="H481" s="130">
        <f t="shared" si="62"/>
        <v>0</v>
      </c>
      <c r="I481" s="130">
        <f t="shared" si="62"/>
        <v>0</v>
      </c>
    </row>
    <row r="482" spans="1:9" s="7" customFormat="1" ht="30" hidden="1" customHeight="1" x14ac:dyDescent="0.2">
      <c r="A482" s="77"/>
      <c r="B482" s="49" t="s">
        <v>102</v>
      </c>
      <c r="C482" s="92">
        <v>702</v>
      </c>
      <c r="D482" s="93" t="s">
        <v>219</v>
      </c>
      <c r="E482" s="94">
        <v>600</v>
      </c>
      <c r="F482" s="130">
        <f t="shared" si="62"/>
        <v>0</v>
      </c>
      <c r="G482" s="130">
        <f t="shared" si="62"/>
        <v>0</v>
      </c>
      <c r="H482" s="130">
        <f t="shared" si="62"/>
        <v>0</v>
      </c>
      <c r="I482" s="130">
        <f t="shared" si="62"/>
        <v>0</v>
      </c>
    </row>
    <row r="483" spans="1:9" s="7" customFormat="1" hidden="1" x14ac:dyDescent="0.2">
      <c r="A483" s="77"/>
      <c r="B483" s="49" t="s">
        <v>103</v>
      </c>
      <c r="C483" s="92">
        <v>702</v>
      </c>
      <c r="D483" s="93" t="s">
        <v>219</v>
      </c>
      <c r="E483" s="94">
        <v>620</v>
      </c>
      <c r="F483" s="130"/>
      <c r="G483" s="130"/>
      <c r="H483" s="130"/>
      <c r="I483" s="130"/>
    </row>
    <row r="484" spans="1:9" ht="51" hidden="1" x14ac:dyDescent="0.2">
      <c r="A484" s="77">
        <v>0</v>
      </c>
      <c r="B484" s="49" t="s">
        <v>187</v>
      </c>
      <c r="C484" s="92">
        <v>702</v>
      </c>
      <c r="D484" s="93" t="s">
        <v>194</v>
      </c>
      <c r="E484" s="94">
        <v>0</v>
      </c>
      <c r="F484" s="130">
        <f>F485</f>
        <v>0</v>
      </c>
      <c r="G484" s="130">
        <f>G485</f>
        <v>0</v>
      </c>
      <c r="H484" s="130">
        <f>H485</f>
        <v>0</v>
      </c>
      <c r="I484" s="130">
        <f>I485</f>
        <v>0</v>
      </c>
    </row>
    <row r="485" spans="1:9" ht="66.75" hidden="1" customHeight="1" x14ac:dyDescent="0.2">
      <c r="A485" s="77">
        <v>0</v>
      </c>
      <c r="B485" s="49" t="s">
        <v>114</v>
      </c>
      <c r="C485" s="92">
        <v>702</v>
      </c>
      <c r="D485" s="93">
        <v>600372000</v>
      </c>
      <c r="E485" s="94">
        <v>0</v>
      </c>
      <c r="F485" s="130">
        <f>F488</f>
        <v>0</v>
      </c>
      <c r="G485" s="130">
        <f>G488</f>
        <v>0</v>
      </c>
      <c r="H485" s="130">
        <f>H488</f>
        <v>0</v>
      </c>
      <c r="I485" s="130">
        <f>I488</f>
        <v>0</v>
      </c>
    </row>
    <row r="486" spans="1:9" ht="51" hidden="1" x14ac:dyDescent="0.2">
      <c r="A486" s="77">
        <v>0</v>
      </c>
      <c r="B486" s="49" t="s">
        <v>114</v>
      </c>
      <c r="C486" s="92">
        <v>702</v>
      </c>
      <c r="D486" s="93" t="s">
        <v>62</v>
      </c>
      <c r="E486" s="94">
        <v>0</v>
      </c>
      <c r="F486" s="130">
        <v>0</v>
      </c>
      <c r="G486" s="130">
        <v>0</v>
      </c>
      <c r="H486" s="130">
        <v>0</v>
      </c>
      <c r="I486" s="130">
        <v>0</v>
      </c>
    </row>
    <row r="487" spans="1:9" ht="51" hidden="1" x14ac:dyDescent="0.2">
      <c r="A487" s="77">
        <v>0</v>
      </c>
      <c r="B487" s="49" t="s">
        <v>114</v>
      </c>
      <c r="C487" s="92">
        <v>702</v>
      </c>
      <c r="D487" s="93" t="s">
        <v>62</v>
      </c>
      <c r="E487" s="94">
        <v>0</v>
      </c>
      <c r="F487" s="130">
        <v>0</v>
      </c>
      <c r="G487" s="130">
        <v>0</v>
      </c>
      <c r="H487" s="130">
        <v>0</v>
      </c>
      <c r="I487" s="130">
        <v>0</v>
      </c>
    </row>
    <row r="488" spans="1:9" ht="40.9" hidden="1" customHeight="1" x14ac:dyDescent="0.2">
      <c r="A488" s="77">
        <v>0</v>
      </c>
      <c r="B488" s="49" t="s">
        <v>148</v>
      </c>
      <c r="C488" s="92">
        <v>702</v>
      </c>
      <c r="D488" s="93" t="s">
        <v>195</v>
      </c>
      <c r="E488" s="94">
        <v>0</v>
      </c>
      <c r="F488" s="130">
        <f t="shared" ref="F488:I489" si="63">F489</f>
        <v>0</v>
      </c>
      <c r="G488" s="130">
        <f t="shared" si="63"/>
        <v>0</v>
      </c>
      <c r="H488" s="130">
        <f t="shared" si="63"/>
        <v>0</v>
      </c>
      <c r="I488" s="130">
        <f t="shared" si="63"/>
        <v>0</v>
      </c>
    </row>
    <row r="489" spans="1:9" ht="29.1" hidden="1" customHeight="1" x14ac:dyDescent="0.2">
      <c r="A489" s="77">
        <v>0</v>
      </c>
      <c r="B489" s="49" t="s">
        <v>102</v>
      </c>
      <c r="C489" s="92">
        <v>702</v>
      </c>
      <c r="D489" s="93" t="s">
        <v>195</v>
      </c>
      <c r="E489" s="94">
        <v>600</v>
      </c>
      <c r="F489" s="130">
        <f t="shared" si="63"/>
        <v>0</v>
      </c>
      <c r="G489" s="130">
        <f t="shared" si="63"/>
        <v>0</v>
      </c>
      <c r="H489" s="130">
        <f t="shared" si="63"/>
        <v>0</v>
      </c>
      <c r="I489" s="130">
        <f t="shared" si="63"/>
        <v>0</v>
      </c>
    </row>
    <row r="490" spans="1:9" hidden="1" x14ac:dyDescent="0.2">
      <c r="A490" s="77">
        <v>0</v>
      </c>
      <c r="B490" s="49" t="s">
        <v>103</v>
      </c>
      <c r="C490" s="92">
        <v>702</v>
      </c>
      <c r="D490" s="93" t="s">
        <v>195</v>
      </c>
      <c r="E490" s="94">
        <v>620</v>
      </c>
      <c r="F490" s="130"/>
      <c r="G490" s="130"/>
      <c r="H490" s="130"/>
      <c r="I490" s="130"/>
    </row>
    <row r="491" spans="1:9" hidden="1" x14ac:dyDescent="0.2">
      <c r="A491" s="77">
        <v>0</v>
      </c>
      <c r="B491" s="49" t="s">
        <v>112</v>
      </c>
      <c r="C491" s="92">
        <v>707</v>
      </c>
      <c r="D491" s="93">
        <v>0</v>
      </c>
      <c r="E491" s="94">
        <v>0</v>
      </c>
      <c r="F491" s="130">
        <v>0</v>
      </c>
      <c r="G491" s="130">
        <v>0</v>
      </c>
      <c r="H491" s="130">
        <v>0</v>
      </c>
      <c r="I491" s="130">
        <v>0</v>
      </c>
    </row>
    <row r="492" spans="1:9" hidden="1" x14ac:dyDescent="0.2">
      <c r="A492" s="77">
        <v>0</v>
      </c>
      <c r="B492" s="49" t="s">
        <v>94</v>
      </c>
      <c r="C492" s="92">
        <v>707</v>
      </c>
      <c r="D492" s="93" t="s">
        <v>20</v>
      </c>
      <c r="E492" s="94">
        <v>0</v>
      </c>
      <c r="F492" s="130">
        <v>0</v>
      </c>
      <c r="G492" s="130">
        <v>0</v>
      </c>
      <c r="H492" s="130">
        <v>0</v>
      </c>
      <c r="I492" s="130">
        <v>0</v>
      </c>
    </row>
    <row r="493" spans="1:9" hidden="1" x14ac:dyDescent="0.2">
      <c r="A493" s="77">
        <v>0</v>
      </c>
      <c r="B493" s="49" t="s">
        <v>94</v>
      </c>
      <c r="C493" s="92">
        <v>707</v>
      </c>
      <c r="D493" s="93" t="s">
        <v>20</v>
      </c>
      <c r="E493" s="94">
        <v>0</v>
      </c>
      <c r="F493" s="130">
        <v>0</v>
      </c>
      <c r="G493" s="130">
        <v>0</v>
      </c>
      <c r="H493" s="130">
        <v>0</v>
      </c>
      <c r="I493" s="130">
        <v>0</v>
      </c>
    </row>
    <row r="494" spans="1:9" hidden="1" x14ac:dyDescent="0.2">
      <c r="A494" s="77">
        <v>0</v>
      </c>
      <c r="B494" s="49" t="s">
        <v>94</v>
      </c>
      <c r="C494" s="92">
        <v>707</v>
      </c>
      <c r="D494" s="93" t="s">
        <v>20</v>
      </c>
      <c r="E494" s="94">
        <v>0</v>
      </c>
      <c r="F494" s="130">
        <v>0</v>
      </c>
      <c r="G494" s="130">
        <v>0</v>
      </c>
      <c r="H494" s="130">
        <v>0</v>
      </c>
      <c r="I494" s="130">
        <v>0</v>
      </c>
    </row>
    <row r="495" spans="1:9" ht="25.5" hidden="1" x14ac:dyDescent="0.2">
      <c r="A495" s="77">
        <v>0</v>
      </c>
      <c r="B495" s="49" t="s">
        <v>82</v>
      </c>
      <c r="C495" s="92">
        <v>707</v>
      </c>
      <c r="D495" s="93" t="s">
        <v>21</v>
      </c>
      <c r="E495" s="94">
        <v>0</v>
      </c>
      <c r="F495" s="130">
        <v>0</v>
      </c>
      <c r="G495" s="130">
        <v>0</v>
      </c>
      <c r="H495" s="130">
        <v>0</v>
      </c>
      <c r="I495" s="130">
        <v>0</v>
      </c>
    </row>
    <row r="496" spans="1:9" ht="51" hidden="1" x14ac:dyDescent="0.2">
      <c r="A496" s="77">
        <v>0</v>
      </c>
      <c r="B496" s="49" t="s">
        <v>149</v>
      </c>
      <c r="C496" s="92">
        <v>707</v>
      </c>
      <c r="D496" s="93" t="s">
        <v>63</v>
      </c>
      <c r="E496" s="94">
        <v>0</v>
      </c>
      <c r="F496" s="130">
        <v>0</v>
      </c>
      <c r="G496" s="130">
        <v>0</v>
      </c>
      <c r="H496" s="130">
        <v>0</v>
      </c>
      <c r="I496" s="130">
        <v>0</v>
      </c>
    </row>
    <row r="497" spans="1:9" ht="51" hidden="1" x14ac:dyDescent="0.2">
      <c r="A497" s="77">
        <v>0</v>
      </c>
      <c r="B497" s="49" t="s">
        <v>149</v>
      </c>
      <c r="C497" s="92">
        <v>707</v>
      </c>
      <c r="D497" s="93" t="s">
        <v>63</v>
      </c>
      <c r="E497" s="94">
        <v>0</v>
      </c>
      <c r="F497" s="130">
        <v>0</v>
      </c>
      <c r="G497" s="130">
        <v>0</v>
      </c>
      <c r="H497" s="130">
        <v>0</v>
      </c>
      <c r="I497" s="130">
        <v>0</v>
      </c>
    </row>
    <row r="498" spans="1:9" ht="38.25" hidden="1" x14ac:dyDescent="0.2">
      <c r="A498" s="77">
        <v>0</v>
      </c>
      <c r="B498" s="49" t="s">
        <v>150</v>
      </c>
      <c r="C498" s="92">
        <v>707</v>
      </c>
      <c r="D498" s="93" t="s">
        <v>64</v>
      </c>
      <c r="E498" s="94">
        <v>0</v>
      </c>
      <c r="F498" s="130">
        <v>0</v>
      </c>
      <c r="G498" s="130">
        <v>0</v>
      </c>
      <c r="H498" s="130">
        <v>0</v>
      </c>
      <c r="I498" s="130">
        <v>0</v>
      </c>
    </row>
    <row r="499" spans="1:9" ht="38.25" hidden="1" x14ac:dyDescent="0.2">
      <c r="A499" s="77">
        <v>0</v>
      </c>
      <c r="B499" s="49" t="s">
        <v>150</v>
      </c>
      <c r="C499" s="92">
        <v>707</v>
      </c>
      <c r="D499" s="93" t="s">
        <v>64</v>
      </c>
      <c r="E499" s="94">
        <v>0</v>
      </c>
      <c r="F499" s="130">
        <v>0</v>
      </c>
      <c r="G499" s="130">
        <v>0</v>
      </c>
      <c r="H499" s="130">
        <v>0</v>
      </c>
      <c r="I499" s="130">
        <v>0</v>
      </c>
    </row>
    <row r="500" spans="1:9" ht="25.5" hidden="1" x14ac:dyDescent="0.2">
      <c r="A500" s="77">
        <v>0</v>
      </c>
      <c r="B500" s="49" t="s">
        <v>102</v>
      </c>
      <c r="C500" s="92">
        <v>707</v>
      </c>
      <c r="D500" s="93" t="s">
        <v>64</v>
      </c>
      <c r="E500" s="94">
        <v>600</v>
      </c>
      <c r="F500" s="130">
        <v>0</v>
      </c>
      <c r="G500" s="130">
        <v>0</v>
      </c>
      <c r="H500" s="130">
        <v>0</v>
      </c>
      <c r="I500" s="130">
        <v>0</v>
      </c>
    </row>
    <row r="501" spans="1:9" ht="37.5" customHeight="1" x14ac:dyDescent="0.2">
      <c r="A501" s="77"/>
      <c r="B501" s="49" t="s">
        <v>318</v>
      </c>
      <c r="C501" s="92">
        <v>702</v>
      </c>
      <c r="D501" s="93">
        <v>4100000000</v>
      </c>
      <c r="E501" s="94"/>
      <c r="F501" s="130">
        <f t="shared" ref="F501:H502" si="64">F502</f>
        <v>146.12100000000001</v>
      </c>
      <c r="G501" s="130">
        <f t="shared" si="64"/>
        <v>0</v>
      </c>
      <c r="H501" s="130">
        <f t="shared" si="64"/>
        <v>146.12100000000001</v>
      </c>
      <c r="I501" s="130"/>
    </row>
    <row r="502" spans="1:9" ht="25.5" x14ac:dyDescent="0.2">
      <c r="A502" s="77"/>
      <c r="B502" s="49" t="s">
        <v>102</v>
      </c>
      <c r="C502" s="92">
        <v>702</v>
      </c>
      <c r="D502" s="93">
        <v>4100000000</v>
      </c>
      <c r="E502" s="94">
        <v>600</v>
      </c>
      <c r="F502" s="130">
        <f t="shared" si="64"/>
        <v>146.12100000000001</v>
      </c>
      <c r="G502" s="130">
        <f t="shared" si="64"/>
        <v>0</v>
      </c>
      <c r="H502" s="130">
        <f t="shared" si="64"/>
        <v>146.12100000000001</v>
      </c>
      <c r="I502" s="130"/>
    </row>
    <row r="503" spans="1:9" s="2" customFormat="1" ht="18" customHeight="1" x14ac:dyDescent="0.2">
      <c r="A503" s="77"/>
      <c r="B503" s="49" t="s">
        <v>103</v>
      </c>
      <c r="C503" s="92">
        <v>702</v>
      </c>
      <c r="D503" s="93">
        <v>4100000000</v>
      </c>
      <c r="E503" s="94">
        <v>620</v>
      </c>
      <c r="F503" s="130">
        <v>146.12100000000001</v>
      </c>
      <c r="G503" s="130"/>
      <c r="H503" s="130">
        <v>146.12100000000001</v>
      </c>
      <c r="I503" s="130"/>
    </row>
    <row r="504" spans="1:9" hidden="1" x14ac:dyDescent="0.2">
      <c r="A504" s="77">
        <v>0</v>
      </c>
      <c r="B504" s="49" t="s">
        <v>103</v>
      </c>
      <c r="C504" s="92">
        <v>707</v>
      </c>
      <c r="D504" s="93" t="s">
        <v>64</v>
      </c>
      <c r="E504" s="94">
        <v>620</v>
      </c>
      <c r="F504" s="130">
        <v>0</v>
      </c>
      <c r="G504" s="130">
        <v>0</v>
      </c>
      <c r="H504" s="130">
        <v>0</v>
      </c>
      <c r="I504" s="130">
        <v>0</v>
      </c>
    </row>
    <row r="505" spans="1:9" hidden="1" x14ac:dyDescent="0.2">
      <c r="A505" s="77"/>
      <c r="B505" s="49" t="s">
        <v>94</v>
      </c>
      <c r="C505" s="92">
        <v>702</v>
      </c>
      <c r="D505" s="93">
        <v>9000000000</v>
      </c>
      <c r="E505" s="94"/>
      <c r="F505" s="130">
        <f t="shared" ref="F505:G507" si="65">F506</f>
        <v>0</v>
      </c>
      <c r="G505" s="130">
        <f t="shared" si="65"/>
        <v>0</v>
      </c>
      <c r="H505" s="130"/>
      <c r="I505" s="130"/>
    </row>
    <row r="506" spans="1:9" ht="25.5" hidden="1" x14ac:dyDescent="0.2">
      <c r="A506" s="77"/>
      <c r="B506" s="49" t="s">
        <v>269</v>
      </c>
      <c r="C506" s="92">
        <v>702</v>
      </c>
      <c r="D506" s="93">
        <v>9070000000</v>
      </c>
      <c r="E506" s="94"/>
      <c r="F506" s="130">
        <f t="shared" si="65"/>
        <v>0</v>
      </c>
      <c r="G506" s="130">
        <f t="shared" si="65"/>
        <v>0</v>
      </c>
      <c r="H506" s="130"/>
      <c r="I506" s="130"/>
    </row>
    <row r="507" spans="1:9" ht="25.5" hidden="1" x14ac:dyDescent="0.2">
      <c r="A507" s="77"/>
      <c r="B507" s="49" t="s">
        <v>182</v>
      </c>
      <c r="C507" s="92">
        <v>702</v>
      </c>
      <c r="D507" s="93">
        <v>9070000000</v>
      </c>
      <c r="E507" s="94">
        <v>400</v>
      </c>
      <c r="F507" s="130">
        <f t="shared" si="65"/>
        <v>0</v>
      </c>
      <c r="G507" s="130">
        <f t="shared" si="65"/>
        <v>0</v>
      </c>
      <c r="H507" s="130"/>
      <c r="I507" s="130"/>
    </row>
    <row r="508" spans="1:9" hidden="1" x14ac:dyDescent="0.2">
      <c r="A508" s="77"/>
      <c r="B508" s="49" t="s">
        <v>183</v>
      </c>
      <c r="C508" s="92">
        <v>702</v>
      </c>
      <c r="D508" s="93">
        <v>9070000000</v>
      </c>
      <c r="E508" s="94">
        <v>410</v>
      </c>
      <c r="F508" s="130"/>
      <c r="G508" s="130"/>
      <c r="H508" s="130"/>
      <c r="I508" s="130"/>
    </row>
    <row r="509" spans="1:9" hidden="1" x14ac:dyDescent="0.2">
      <c r="A509" s="121"/>
      <c r="B509" s="50" t="s">
        <v>167</v>
      </c>
      <c r="C509" s="90">
        <v>707</v>
      </c>
      <c r="D509" s="91"/>
      <c r="E509" s="122"/>
      <c r="F509" s="129">
        <f t="shared" ref="F509:I512" si="66">F510</f>
        <v>0</v>
      </c>
      <c r="G509" s="129">
        <f t="shared" si="66"/>
        <v>0</v>
      </c>
      <c r="H509" s="129">
        <f t="shared" si="66"/>
        <v>0</v>
      </c>
      <c r="I509" s="129">
        <f t="shared" si="66"/>
        <v>0</v>
      </c>
    </row>
    <row r="510" spans="1:9" hidden="1" x14ac:dyDescent="0.2">
      <c r="A510" s="77"/>
      <c r="B510" s="49" t="s">
        <v>94</v>
      </c>
      <c r="C510" s="92">
        <v>707</v>
      </c>
      <c r="D510" s="93">
        <v>9000000000</v>
      </c>
      <c r="E510" s="94"/>
      <c r="F510" s="130">
        <f>F511</f>
        <v>0</v>
      </c>
      <c r="G510" s="130">
        <f>G511</f>
        <v>0</v>
      </c>
      <c r="H510" s="130">
        <f>H511</f>
        <v>0</v>
      </c>
      <c r="I510" s="130">
        <f>I511</f>
        <v>0</v>
      </c>
    </row>
    <row r="511" spans="1:9" ht="25.5" hidden="1" x14ac:dyDescent="0.2">
      <c r="A511" s="77"/>
      <c r="B511" s="49" t="s">
        <v>269</v>
      </c>
      <c r="C511" s="92">
        <v>707</v>
      </c>
      <c r="D511" s="93">
        <v>9070000000</v>
      </c>
      <c r="E511" s="94"/>
      <c r="F511" s="130">
        <f t="shared" si="66"/>
        <v>0</v>
      </c>
      <c r="G511" s="130">
        <f t="shared" si="66"/>
        <v>0</v>
      </c>
      <c r="H511" s="130">
        <f t="shared" si="66"/>
        <v>0</v>
      </c>
      <c r="I511" s="130">
        <f t="shared" si="66"/>
        <v>0</v>
      </c>
    </row>
    <row r="512" spans="1:9" ht="25.5" hidden="1" x14ac:dyDescent="0.2">
      <c r="A512" s="77"/>
      <c r="B512" s="49" t="s">
        <v>102</v>
      </c>
      <c r="C512" s="92">
        <v>707</v>
      </c>
      <c r="D512" s="93">
        <v>9070000000</v>
      </c>
      <c r="E512" s="94">
        <v>600</v>
      </c>
      <c r="F512" s="130">
        <f t="shared" si="66"/>
        <v>0</v>
      </c>
      <c r="G512" s="130">
        <f t="shared" si="66"/>
        <v>0</v>
      </c>
      <c r="H512" s="130">
        <f t="shared" si="66"/>
        <v>0</v>
      </c>
      <c r="I512" s="130">
        <f t="shared" si="66"/>
        <v>0</v>
      </c>
    </row>
    <row r="513" spans="1:9" hidden="1" x14ac:dyDescent="0.2">
      <c r="A513" s="77"/>
      <c r="B513" s="49" t="s">
        <v>103</v>
      </c>
      <c r="C513" s="92">
        <v>707</v>
      </c>
      <c r="D513" s="93">
        <v>9070000000</v>
      </c>
      <c r="E513" s="94">
        <v>620</v>
      </c>
      <c r="F513" s="130"/>
      <c r="G513" s="130"/>
      <c r="H513" s="130"/>
      <c r="I513" s="130"/>
    </row>
    <row r="514" spans="1:9" s="65" customFormat="1" x14ac:dyDescent="0.2">
      <c r="A514" s="121"/>
      <c r="B514" s="50" t="s">
        <v>167</v>
      </c>
      <c r="C514" s="90">
        <v>707</v>
      </c>
      <c r="D514" s="91"/>
      <c r="E514" s="122"/>
      <c r="F514" s="129">
        <f t="shared" ref="F514:I515" si="67">F515</f>
        <v>1702.643</v>
      </c>
      <c r="G514" s="129">
        <f t="shared" si="67"/>
        <v>1702.643</v>
      </c>
      <c r="H514" s="129">
        <f t="shared" si="67"/>
        <v>1702.643</v>
      </c>
      <c r="I514" s="129">
        <f t="shared" si="67"/>
        <v>1702.643</v>
      </c>
    </row>
    <row r="515" spans="1:9" s="81" customFormat="1" ht="51" x14ac:dyDescent="0.2">
      <c r="A515" s="77"/>
      <c r="B515" s="49" t="s">
        <v>316</v>
      </c>
      <c r="C515" s="108" t="s">
        <v>287</v>
      </c>
      <c r="D515" s="93" t="s">
        <v>57</v>
      </c>
      <c r="E515" s="94"/>
      <c r="F515" s="130">
        <f>F516</f>
        <v>1702.643</v>
      </c>
      <c r="G515" s="130">
        <f t="shared" si="67"/>
        <v>1702.643</v>
      </c>
      <c r="H515" s="130">
        <f t="shared" si="67"/>
        <v>1702.643</v>
      </c>
      <c r="I515" s="130">
        <f t="shared" si="67"/>
        <v>1702.643</v>
      </c>
    </row>
    <row r="516" spans="1:9" ht="25.5" x14ac:dyDescent="0.2">
      <c r="A516" s="77"/>
      <c r="B516" s="49" t="s">
        <v>102</v>
      </c>
      <c r="C516" s="92">
        <v>707</v>
      </c>
      <c r="D516" s="93" t="s">
        <v>57</v>
      </c>
      <c r="E516" s="94">
        <v>600</v>
      </c>
      <c r="F516" s="130">
        <f t="shared" ref="F516:I516" si="68">F517</f>
        <v>1702.643</v>
      </c>
      <c r="G516" s="130">
        <f t="shared" si="68"/>
        <v>1702.643</v>
      </c>
      <c r="H516" s="130">
        <f t="shared" si="68"/>
        <v>1702.643</v>
      </c>
      <c r="I516" s="130">
        <f t="shared" si="68"/>
        <v>1702.643</v>
      </c>
    </row>
    <row r="517" spans="1:9" x14ac:dyDescent="0.2">
      <c r="A517" s="77"/>
      <c r="B517" s="49" t="s">
        <v>103</v>
      </c>
      <c r="C517" s="92">
        <v>707</v>
      </c>
      <c r="D517" s="93" t="s">
        <v>57</v>
      </c>
      <c r="E517" s="94">
        <v>620</v>
      </c>
      <c r="F517" s="130">
        <v>1702.643</v>
      </c>
      <c r="G517" s="130">
        <v>1702.643</v>
      </c>
      <c r="H517" s="130">
        <v>1702.643</v>
      </c>
      <c r="I517" s="130">
        <v>1702.643</v>
      </c>
    </row>
    <row r="518" spans="1:9" x14ac:dyDescent="0.2">
      <c r="A518" s="77">
        <v>0</v>
      </c>
      <c r="B518" s="50" t="s">
        <v>151</v>
      </c>
      <c r="C518" s="90">
        <v>1001</v>
      </c>
      <c r="D518" s="91">
        <v>0</v>
      </c>
      <c r="E518" s="122">
        <v>0</v>
      </c>
      <c r="F518" s="129">
        <f>F519</f>
        <v>1587</v>
      </c>
      <c r="G518" s="129">
        <v>0</v>
      </c>
      <c r="H518" s="129">
        <f>H519</f>
        <v>1587</v>
      </c>
      <c r="I518" s="129">
        <v>0</v>
      </c>
    </row>
    <row r="519" spans="1:9" ht="51" x14ac:dyDescent="0.2">
      <c r="A519" s="77">
        <v>0</v>
      </c>
      <c r="B519" s="49" t="s">
        <v>328</v>
      </c>
      <c r="C519" s="92">
        <v>1001</v>
      </c>
      <c r="D519" s="93">
        <v>1800000000</v>
      </c>
      <c r="E519" s="94">
        <v>0</v>
      </c>
      <c r="F519" s="130">
        <f>F525</f>
        <v>1587</v>
      </c>
      <c r="G519" s="130">
        <v>0</v>
      </c>
      <c r="H519" s="130">
        <f>H525</f>
        <v>1587</v>
      </c>
      <c r="I519" s="130">
        <v>0</v>
      </c>
    </row>
    <row r="520" spans="1:9" hidden="1" x14ac:dyDescent="0.2">
      <c r="A520" s="77">
        <v>0</v>
      </c>
      <c r="B520" s="49" t="s">
        <v>94</v>
      </c>
      <c r="C520" s="92">
        <v>1001</v>
      </c>
      <c r="D520" s="93" t="s">
        <v>20</v>
      </c>
      <c r="E520" s="94">
        <v>0</v>
      </c>
      <c r="F520" s="130">
        <v>0</v>
      </c>
      <c r="G520" s="130">
        <v>0</v>
      </c>
      <c r="H520" s="130">
        <v>0</v>
      </c>
      <c r="I520" s="130">
        <v>0</v>
      </c>
    </row>
    <row r="521" spans="1:9" hidden="1" x14ac:dyDescent="0.2">
      <c r="A521" s="77">
        <v>0</v>
      </c>
      <c r="B521" s="49" t="s">
        <v>94</v>
      </c>
      <c r="C521" s="92">
        <v>1001</v>
      </c>
      <c r="D521" s="93" t="s">
        <v>20</v>
      </c>
      <c r="E521" s="94">
        <v>0</v>
      </c>
      <c r="F521" s="130">
        <v>0</v>
      </c>
      <c r="G521" s="130">
        <v>0</v>
      </c>
      <c r="H521" s="130">
        <v>0</v>
      </c>
      <c r="I521" s="130">
        <v>0</v>
      </c>
    </row>
    <row r="522" spans="1:9" hidden="1" x14ac:dyDescent="0.2">
      <c r="A522" s="77">
        <v>0</v>
      </c>
      <c r="B522" s="49" t="s">
        <v>152</v>
      </c>
      <c r="C522" s="92">
        <v>1001</v>
      </c>
      <c r="D522" s="93" t="s">
        <v>65</v>
      </c>
      <c r="E522" s="94">
        <v>0</v>
      </c>
      <c r="F522" s="130">
        <v>0</v>
      </c>
      <c r="G522" s="130">
        <v>0</v>
      </c>
      <c r="H522" s="130">
        <v>0</v>
      </c>
      <c r="I522" s="130">
        <v>0</v>
      </c>
    </row>
    <row r="523" spans="1:9" hidden="1" x14ac:dyDescent="0.2">
      <c r="A523" s="77">
        <v>0</v>
      </c>
      <c r="B523" s="49" t="s">
        <v>152</v>
      </c>
      <c r="C523" s="92">
        <v>1001</v>
      </c>
      <c r="D523" s="93" t="s">
        <v>65</v>
      </c>
      <c r="E523" s="94">
        <v>0</v>
      </c>
      <c r="F523" s="130">
        <v>0</v>
      </c>
      <c r="G523" s="130">
        <v>0</v>
      </c>
      <c r="H523" s="130">
        <v>0</v>
      </c>
      <c r="I523" s="130">
        <v>0</v>
      </c>
    </row>
    <row r="524" spans="1:9" hidden="1" x14ac:dyDescent="0.2">
      <c r="A524" s="77">
        <v>0</v>
      </c>
      <c r="B524" s="49" t="s">
        <v>152</v>
      </c>
      <c r="C524" s="92">
        <v>1001</v>
      </c>
      <c r="D524" s="93" t="s">
        <v>65</v>
      </c>
      <c r="E524" s="94">
        <v>0</v>
      </c>
      <c r="F524" s="130">
        <v>0</v>
      </c>
      <c r="G524" s="130">
        <v>0</v>
      </c>
      <c r="H524" s="130">
        <v>0</v>
      </c>
      <c r="I524" s="130">
        <v>0</v>
      </c>
    </row>
    <row r="525" spans="1:9" x14ac:dyDescent="0.2">
      <c r="A525" s="77">
        <v>0</v>
      </c>
      <c r="B525" s="49" t="s">
        <v>121</v>
      </c>
      <c r="C525" s="92">
        <v>1001</v>
      </c>
      <c r="D525" s="93">
        <v>1800000000</v>
      </c>
      <c r="E525" s="94">
        <v>300</v>
      </c>
      <c r="F525" s="130">
        <f>F526</f>
        <v>1587</v>
      </c>
      <c r="G525" s="130">
        <v>0</v>
      </c>
      <c r="H525" s="130">
        <f>H526</f>
        <v>1587</v>
      </c>
      <c r="I525" s="130">
        <v>0</v>
      </c>
    </row>
    <row r="526" spans="1:9" x14ac:dyDescent="0.2">
      <c r="A526" s="77">
        <v>0</v>
      </c>
      <c r="B526" s="49" t="s">
        <v>153</v>
      </c>
      <c r="C526" s="92">
        <v>1001</v>
      </c>
      <c r="D526" s="93">
        <v>1800000000</v>
      </c>
      <c r="E526" s="94">
        <v>310</v>
      </c>
      <c r="F526" s="130">
        <v>1587</v>
      </c>
      <c r="G526" s="130"/>
      <c r="H526" s="130">
        <v>1587</v>
      </c>
      <c r="I526" s="130"/>
    </row>
    <row r="527" spans="1:9" hidden="1" x14ac:dyDescent="0.2">
      <c r="A527" s="77">
        <v>0</v>
      </c>
      <c r="B527" s="50" t="s">
        <v>124</v>
      </c>
      <c r="C527" s="90">
        <v>1004</v>
      </c>
      <c r="D527" s="91">
        <v>0</v>
      </c>
      <c r="E527" s="122">
        <v>0</v>
      </c>
      <c r="F527" s="129">
        <f>F528</f>
        <v>0</v>
      </c>
      <c r="G527" s="129">
        <f>G528</f>
        <v>0</v>
      </c>
      <c r="H527" s="129">
        <f>H528</f>
        <v>0</v>
      </c>
      <c r="I527" s="129">
        <f>I528</f>
        <v>0</v>
      </c>
    </row>
    <row r="528" spans="1:9" ht="25.5" hidden="1" x14ac:dyDescent="0.2">
      <c r="A528" s="77">
        <v>0</v>
      </c>
      <c r="B528" s="49" t="s">
        <v>233</v>
      </c>
      <c r="C528" s="92">
        <v>1004</v>
      </c>
      <c r="D528" s="93" t="s">
        <v>48</v>
      </c>
      <c r="E528" s="94">
        <v>0</v>
      </c>
      <c r="F528" s="130">
        <f>F532</f>
        <v>0</v>
      </c>
      <c r="G528" s="130">
        <f>G532</f>
        <v>0</v>
      </c>
      <c r="H528" s="130">
        <f>H532</f>
        <v>0</v>
      </c>
      <c r="I528" s="130">
        <f>I532</f>
        <v>0</v>
      </c>
    </row>
    <row r="529" spans="1:9" ht="25.5" hidden="1" x14ac:dyDescent="0.2">
      <c r="A529" s="77">
        <v>0</v>
      </c>
      <c r="B529" s="49" t="s">
        <v>136</v>
      </c>
      <c r="C529" s="92">
        <v>1004</v>
      </c>
      <c r="D529" s="93" t="s">
        <v>48</v>
      </c>
      <c r="E529" s="94">
        <v>0</v>
      </c>
      <c r="F529" s="130">
        <v>0</v>
      </c>
      <c r="G529" s="130">
        <v>0</v>
      </c>
      <c r="H529" s="130">
        <v>0</v>
      </c>
      <c r="I529" s="130">
        <v>0</v>
      </c>
    </row>
    <row r="530" spans="1:9" ht="25.5" hidden="1" x14ac:dyDescent="0.2">
      <c r="A530" s="77">
        <v>0</v>
      </c>
      <c r="B530" s="49" t="s">
        <v>136</v>
      </c>
      <c r="C530" s="92">
        <v>1004</v>
      </c>
      <c r="D530" s="93" t="s">
        <v>48</v>
      </c>
      <c r="E530" s="94">
        <v>0</v>
      </c>
      <c r="F530" s="130">
        <v>0</v>
      </c>
      <c r="G530" s="130">
        <v>0</v>
      </c>
      <c r="H530" s="130">
        <v>0</v>
      </c>
      <c r="I530" s="130">
        <v>0</v>
      </c>
    </row>
    <row r="531" spans="1:9" ht="38.25" hidden="1" x14ac:dyDescent="0.2">
      <c r="A531" s="77">
        <v>0</v>
      </c>
      <c r="B531" s="49" t="s">
        <v>168</v>
      </c>
      <c r="C531" s="92">
        <v>1004</v>
      </c>
      <c r="D531" s="93" t="s">
        <v>66</v>
      </c>
      <c r="E531" s="94">
        <v>0</v>
      </c>
      <c r="F531" s="130">
        <v>0</v>
      </c>
      <c r="G531" s="130">
        <v>1</v>
      </c>
      <c r="H531" s="130">
        <v>0</v>
      </c>
      <c r="I531" s="130">
        <v>1</v>
      </c>
    </row>
    <row r="532" spans="1:9" ht="25.5" hidden="1" x14ac:dyDescent="0.2">
      <c r="A532" s="77">
        <v>0</v>
      </c>
      <c r="B532" s="49" t="s">
        <v>75</v>
      </c>
      <c r="C532" s="92">
        <v>1004</v>
      </c>
      <c r="D532" s="93" t="s">
        <v>48</v>
      </c>
      <c r="E532" s="94">
        <v>200</v>
      </c>
      <c r="F532" s="130">
        <f>F533</f>
        <v>0</v>
      </c>
      <c r="G532" s="130">
        <f>G533</f>
        <v>0</v>
      </c>
      <c r="H532" s="130">
        <f>H533</f>
        <v>0</v>
      </c>
      <c r="I532" s="130">
        <f>I533</f>
        <v>0</v>
      </c>
    </row>
    <row r="533" spans="1:9" s="12" customFormat="1" ht="25.5" hidden="1" x14ac:dyDescent="0.2">
      <c r="A533" s="77">
        <v>0</v>
      </c>
      <c r="B533" s="49" t="s">
        <v>76</v>
      </c>
      <c r="C533" s="92">
        <v>1004</v>
      </c>
      <c r="D533" s="93" t="s">
        <v>48</v>
      </c>
      <c r="E533" s="94">
        <v>240</v>
      </c>
      <c r="F533" s="130"/>
      <c r="G533" s="130"/>
      <c r="H533" s="130"/>
      <c r="I533" s="130"/>
    </row>
    <row r="534" spans="1:9" hidden="1" x14ac:dyDescent="0.2">
      <c r="A534" s="121"/>
      <c r="B534" s="50" t="s">
        <v>129</v>
      </c>
      <c r="C534" s="90" t="s">
        <v>43</v>
      </c>
      <c r="D534" s="91"/>
      <c r="E534" s="122"/>
      <c r="F534" s="129">
        <f t="shared" ref="F534:I540" si="69">F535</f>
        <v>15482.92</v>
      </c>
      <c r="G534" s="129">
        <f t="shared" si="69"/>
        <v>7741.46</v>
      </c>
      <c r="H534" s="129">
        <f t="shared" si="69"/>
        <v>15482.92</v>
      </c>
      <c r="I534" s="129">
        <f t="shared" si="69"/>
        <v>7741.46</v>
      </c>
    </row>
    <row r="535" spans="1:9" hidden="1" x14ac:dyDescent="0.2">
      <c r="A535" s="121"/>
      <c r="B535" s="50" t="s">
        <v>130</v>
      </c>
      <c r="C535" s="90">
        <v>1101</v>
      </c>
      <c r="D535" s="91"/>
      <c r="E535" s="122"/>
      <c r="F535" s="129">
        <f t="shared" si="69"/>
        <v>15482.92</v>
      </c>
      <c r="G535" s="129">
        <f t="shared" si="69"/>
        <v>7741.46</v>
      </c>
      <c r="H535" s="129">
        <f t="shared" si="69"/>
        <v>15482.92</v>
      </c>
      <c r="I535" s="129">
        <f t="shared" si="69"/>
        <v>7741.46</v>
      </c>
    </row>
    <row r="536" spans="1:9" ht="44.25" hidden="1" customHeight="1" x14ac:dyDescent="0.2">
      <c r="A536" s="77"/>
      <c r="B536" s="49" t="s">
        <v>204</v>
      </c>
      <c r="C536" s="92">
        <v>1101</v>
      </c>
      <c r="D536" s="93">
        <v>900000000</v>
      </c>
      <c r="E536" s="94"/>
      <c r="F536" s="130">
        <f>F537+F541</f>
        <v>15482.92</v>
      </c>
      <c r="G536" s="130">
        <f>G537+G541</f>
        <v>7741.46</v>
      </c>
      <c r="H536" s="130">
        <f>H537+H541</f>
        <v>15482.92</v>
      </c>
      <c r="I536" s="130">
        <f>I537+I541</f>
        <v>7741.46</v>
      </c>
    </row>
    <row r="537" spans="1:9" ht="106.5" hidden="1" customHeight="1" x14ac:dyDescent="0.2">
      <c r="A537" s="77"/>
      <c r="B537" s="49" t="s">
        <v>108</v>
      </c>
      <c r="C537" s="92">
        <v>1101</v>
      </c>
      <c r="D537" s="93" t="s">
        <v>223</v>
      </c>
      <c r="E537" s="94"/>
      <c r="F537" s="130">
        <f t="shared" si="69"/>
        <v>7741.46</v>
      </c>
      <c r="G537" s="130"/>
      <c r="H537" s="130">
        <f t="shared" si="69"/>
        <v>7741.46</v>
      </c>
      <c r="I537" s="130"/>
    </row>
    <row r="538" spans="1:9" ht="38.25" hidden="1" x14ac:dyDescent="0.2">
      <c r="A538" s="77"/>
      <c r="B538" s="49" t="s">
        <v>224</v>
      </c>
      <c r="C538" s="92">
        <v>1101</v>
      </c>
      <c r="D538" s="93" t="s">
        <v>222</v>
      </c>
      <c r="E538" s="94"/>
      <c r="F538" s="130">
        <f t="shared" si="69"/>
        <v>7741.46</v>
      </c>
      <c r="G538" s="130"/>
      <c r="H538" s="130">
        <f t="shared" si="69"/>
        <v>7741.46</v>
      </c>
      <c r="I538" s="130"/>
    </row>
    <row r="539" spans="1:9" ht="25.5" hidden="1" x14ac:dyDescent="0.2">
      <c r="A539" s="77"/>
      <c r="B539" s="49" t="s">
        <v>126</v>
      </c>
      <c r="C539" s="92">
        <v>1101</v>
      </c>
      <c r="D539" s="93" t="s">
        <v>222</v>
      </c>
      <c r="E539" s="94">
        <v>400</v>
      </c>
      <c r="F539" s="130">
        <f t="shared" si="69"/>
        <v>7741.46</v>
      </c>
      <c r="G539" s="130"/>
      <c r="H539" s="130">
        <f t="shared" si="69"/>
        <v>7741.46</v>
      </c>
      <c r="I539" s="130"/>
    </row>
    <row r="540" spans="1:9" s="12" customFormat="1" x14ac:dyDescent="0.2">
      <c r="A540" s="77"/>
      <c r="B540" s="72" t="s">
        <v>124</v>
      </c>
      <c r="C540" s="90">
        <v>1004</v>
      </c>
      <c r="D540" s="91"/>
      <c r="E540" s="122"/>
      <c r="F540" s="129">
        <f>F541</f>
        <v>7741.46</v>
      </c>
      <c r="G540" s="129">
        <f t="shared" ref="G540" si="70">G541</f>
        <v>7741.46</v>
      </c>
      <c r="H540" s="129">
        <f t="shared" si="69"/>
        <v>7741.46</v>
      </c>
      <c r="I540" s="129">
        <f t="shared" si="69"/>
        <v>7741.46</v>
      </c>
    </row>
    <row r="541" spans="1:9" s="12" customFormat="1" ht="25.5" x14ac:dyDescent="0.2">
      <c r="A541" s="77"/>
      <c r="B541" s="74" t="s">
        <v>312</v>
      </c>
      <c r="C541" s="92">
        <v>1004</v>
      </c>
      <c r="D541" s="93">
        <v>1400000000</v>
      </c>
      <c r="E541" s="94"/>
      <c r="F541" s="130">
        <f t="shared" ref="F541:I542" si="71">F542</f>
        <v>7741.46</v>
      </c>
      <c r="G541" s="130">
        <f t="shared" si="71"/>
        <v>7741.46</v>
      </c>
      <c r="H541" s="130">
        <f t="shared" si="71"/>
        <v>7741.46</v>
      </c>
      <c r="I541" s="130">
        <f t="shared" si="71"/>
        <v>7741.46</v>
      </c>
    </row>
    <row r="542" spans="1:9" s="12" customFormat="1" ht="25.5" x14ac:dyDescent="0.2">
      <c r="A542" s="77"/>
      <c r="B542" s="74" t="s">
        <v>75</v>
      </c>
      <c r="C542" s="92">
        <v>1004</v>
      </c>
      <c r="D542" s="93">
        <v>1400000000</v>
      </c>
      <c r="E542" s="94">
        <v>200</v>
      </c>
      <c r="F542" s="130">
        <f t="shared" si="71"/>
        <v>7741.46</v>
      </c>
      <c r="G542" s="130">
        <f t="shared" si="71"/>
        <v>7741.46</v>
      </c>
      <c r="H542" s="130">
        <f t="shared" si="71"/>
        <v>7741.46</v>
      </c>
      <c r="I542" s="130">
        <f t="shared" si="71"/>
        <v>7741.46</v>
      </c>
    </row>
    <row r="543" spans="1:9" s="12" customFormat="1" ht="25.5" x14ac:dyDescent="0.2">
      <c r="A543" s="77"/>
      <c r="B543" s="74" t="s">
        <v>76</v>
      </c>
      <c r="C543" s="92">
        <v>1004</v>
      </c>
      <c r="D543" s="93">
        <v>1400000000</v>
      </c>
      <c r="E543" s="94">
        <v>240</v>
      </c>
      <c r="F543" s="130">
        <v>7741.46</v>
      </c>
      <c r="G543" s="130">
        <v>7741.46</v>
      </c>
      <c r="H543" s="130">
        <v>7741.46</v>
      </c>
      <c r="I543" s="130">
        <v>7741.46</v>
      </c>
    </row>
    <row r="544" spans="1:9" x14ac:dyDescent="0.2">
      <c r="A544" s="77">
        <v>0</v>
      </c>
      <c r="B544" s="50" t="s">
        <v>155</v>
      </c>
      <c r="C544" s="90">
        <v>1202</v>
      </c>
      <c r="D544" s="91">
        <v>0</v>
      </c>
      <c r="E544" s="122">
        <v>0</v>
      </c>
      <c r="F544" s="129">
        <f>F545</f>
        <v>1626.2329999999999</v>
      </c>
      <c r="G544" s="129">
        <f>G545</f>
        <v>0</v>
      </c>
      <c r="H544" s="129">
        <f>H545</f>
        <v>1626.2329999999999</v>
      </c>
      <c r="I544" s="129">
        <f>I545</f>
        <v>0</v>
      </c>
    </row>
    <row r="545" spans="1:10" ht="25.5" customHeight="1" x14ac:dyDescent="0.2">
      <c r="A545" s="77">
        <v>0</v>
      </c>
      <c r="B545" s="49" t="s">
        <v>319</v>
      </c>
      <c r="C545" s="92">
        <v>1202</v>
      </c>
      <c r="D545" s="93" t="s">
        <v>67</v>
      </c>
      <c r="E545" s="94">
        <v>0</v>
      </c>
      <c r="F545" s="130">
        <f>F552</f>
        <v>1626.2329999999999</v>
      </c>
      <c r="G545" s="130">
        <v>0</v>
      </c>
      <c r="H545" s="130">
        <f>H552</f>
        <v>1626.2329999999999</v>
      </c>
      <c r="I545" s="130">
        <v>0</v>
      </c>
    </row>
    <row r="546" spans="1:10" ht="25.5" hidden="1" x14ac:dyDescent="0.2">
      <c r="A546" s="77">
        <v>0</v>
      </c>
      <c r="B546" s="49" t="s">
        <v>156</v>
      </c>
      <c r="C546" s="92">
        <v>1202</v>
      </c>
      <c r="D546" s="93" t="s">
        <v>67</v>
      </c>
      <c r="E546" s="94">
        <v>0</v>
      </c>
      <c r="F546" s="130">
        <v>0</v>
      </c>
      <c r="G546" s="130">
        <v>0</v>
      </c>
      <c r="H546" s="130">
        <v>0</v>
      </c>
      <c r="I546" s="130">
        <v>0</v>
      </c>
    </row>
    <row r="547" spans="1:10" ht="25.5" hidden="1" x14ac:dyDescent="0.2">
      <c r="A547" s="77">
        <v>0</v>
      </c>
      <c r="B547" s="49" t="s">
        <v>156</v>
      </c>
      <c r="C547" s="92">
        <v>1202</v>
      </c>
      <c r="D547" s="93" t="s">
        <v>67</v>
      </c>
      <c r="E547" s="94">
        <v>0</v>
      </c>
      <c r="F547" s="130">
        <v>0</v>
      </c>
      <c r="G547" s="130">
        <v>0</v>
      </c>
      <c r="H547" s="130">
        <v>0</v>
      </c>
      <c r="I547" s="130">
        <v>0</v>
      </c>
    </row>
    <row r="548" spans="1:10" ht="38.25" hidden="1" x14ac:dyDescent="0.2">
      <c r="A548" s="77">
        <v>0</v>
      </c>
      <c r="B548" s="49" t="s">
        <v>101</v>
      </c>
      <c r="C548" s="92">
        <v>1202</v>
      </c>
      <c r="D548" s="93" t="s">
        <v>68</v>
      </c>
      <c r="E548" s="94">
        <v>0</v>
      </c>
      <c r="F548" s="130">
        <v>0</v>
      </c>
      <c r="G548" s="130">
        <v>0</v>
      </c>
      <c r="H548" s="130">
        <v>0</v>
      </c>
      <c r="I548" s="130">
        <v>0</v>
      </c>
    </row>
    <row r="549" spans="1:10" ht="38.25" hidden="1" x14ac:dyDescent="0.2">
      <c r="A549" s="77">
        <v>0</v>
      </c>
      <c r="B549" s="49" t="s">
        <v>101</v>
      </c>
      <c r="C549" s="92">
        <v>1202</v>
      </c>
      <c r="D549" s="93" t="s">
        <v>68</v>
      </c>
      <c r="E549" s="94">
        <v>0</v>
      </c>
      <c r="F549" s="130">
        <v>0</v>
      </c>
      <c r="G549" s="130">
        <v>0</v>
      </c>
      <c r="H549" s="130">
        <v>0</v>
      </c>
      <c r="I549" s="130">
        <v>0</v>
      </c>
    </row>
    <row r="550" spans="1:10" ht="38.25" hidden="1" x14ac:dyDescent="0.2">
      <c r="A550" s="77">
        <v>0</v>
      </c>
      <c r="B550" s="49" t="s">
        <v>101</v>
      </c>
      <c r="C550" s="92">
        <v>1202</v>
      </c>
      <c r="D550" s="93" t="s">
        <v>68</v>
      </c>
      <c r="E550" s="94">
        <v>0</v>
      </c>
      <c r="F550" s="130">
        <v>0</v>
      </c>
      <c r="G550" s="130">
        <v>0</v>
      </c>
      <c r="H550" s="130">
        <v>0</v>
      </c>
      <c r="I550" s="130">
        <v>0</v>
      </c>
    </row>
    <row r="551" spans="1:10" ht="38.25" hidden="1" x14ac:dyDescent="0.2">
      <c r="A551" s="77">
        <v>0</v>
      </c>
      <c r="B551" s="49" t="s">
        <v>101</v>
      </c>
      <c r="C551" s="92">
        <v>1202</v>
      </c>
      <c r="D551" s="93" t="s">
        <v>68</v>
      </c>
      <c r="E551" s="94">
        <v>0</v>
      </c>
      <c r="F551" s="130">
        <v>0</v>
      </c>
      <c r="G551" s="130">
        <v>0</v>
      </c>
      <c r="H551" s="130">
        <v>0</v>
      </c>
      <c r="I551" s="130">
        <v>0</v>
      </c>
    </row>
    <row r="552" spans="1:10" ht="25.5" x14ac:dyDescent="0.2">
      <c r="A552" s="77">
        <v>0</v>
      </c>
      <c r="B552" s="49" t="s">
        <v>102</v>
      </c>
      <c r="C552" s="92">
        <v>1202</v>
      </c>
      <c r="D552" s="93" t="s">
        <v>67</v>
      </c>
      <c r="E552" s="94">
        <v>600</v>
      </c>
      <c r="F552" s="130">
        <f>F553</f>
        <v>1626.2329999999999</v>
      </c>
      <c r="G552" s="130">
        <v>0</v>
      </c>
      <c r="H552" s="130">
        <f>H553</f>
        <v>1626.2329999999999</v>
      </c>
      <c r="I552" s="130">
        <v>0</v>
      </c>
    </row>
    <row r="553" spans="1:10" ht="13.5" customHeight="1" x14ac:dyDescent="0.2">
      <c r="A553" s="77">
        <v>0</v>
      </c>
      <c r="B553" s="49" t="s">
        <v>103</v>
      </c>
      <c r="C553" s="92">
        <v>1202</v>
      </c>
      <c r="D553" s="93" t="s">
        <v>67</v>
      </c>
      <c r="E553" s="94">
        <v>620</v>
      </c>
      <c r="F553" s="130">
        <v>1626.2329999999999</v>
      </c>
      <c r="G553" s="130"/>
      <c r="H553" s="130">
        <v>1626.2329999999999</v>
      </c>
      <c r="I553" s="130"/>
    </row>
    <row r="554" spans="1:10" ht="13.5" customHeight="1" x14ac:dyDescent="0.2">
      <c r="A554" s="121">
        <v>978</v>
      </c>
      <c r="B554" s="123" t="s">
        <v>290</v>
      </c>
      <c r="C554" s="122"/>
      <c r="D554" s="122"/>
      <c r="E554" s="122"/>
      <c r="F554" s="129">
        <f>F555</f>
        <v>1704.6569999999999</v>
      </c>
      <c r="G554" s="129">
        <f t="shared" ref="G554:I556" si="72">G555</f>
        <v>0</v>
      </c>
      <c r="H554" s="129">
        <f t="shared" si="72"/>
        <v>1704.6569999999999</v>
      </c>
      <c r="I554" s="128">
        <f t="shared" si="72"/>
        <v>0</v>
      </c>
    </row>
    <row r="555" spans="1:10" ht="33" customHeight="1" x14ac:dyDescent="0.2">
      <c r="A555" s="121"/>
      <c r="B555" s="50" t="s">
        <v>79</v>
      </c>
      <c r="C555" s="109">
        <v>106</v>
      </c>
      <c r="D555" s="122"/>
      <c r="E555" s="122"/>
      <c r="F555" s="129">
        <f>F556</f>
        <v>1704.6569999999999</v>
      </c>
      <c r="G555" s="129">
        <f t="shared" si="72"/>
        <v>0</v>
      </c>
      <c r="H555" s="129">
        <f t="shared" si="72"/>
        <v>1704.6569999999999</v>
      </c>
      <c r="I555" s="128">
        <f t="shared" si="72"/>
        <v>0</v>
      </c>
    </row>
    <row r="556" spans="1:10" ht="38.25" x14ac:dyDescent="0.2">
      <c r="A556" s="77"/>
      <c r="B556" s="49" t="s">
        <v>320</v>
      </c>
      <c r="C556" s="110">
        <v>106</v>
      </c>
      <c r="D556" s="94">
        <v>4900000000</v>
      </c>
      <c r="E556" s="94"/>
      <c r="F556" s="130">
        <f>F557</f>
        <v>1704.6569999999999</v>
      </c>
      <c r="G556" s="130">
        <f t="shared" si="72"/>
        <v>0</v>
      </c>
      <c r="H556" s="130">
        <f t="shared" si="72"/>
        <v>1704.6569999999999</v>
      </c>
      <c r="I556" s="126">
        <f t="shared" si="72"/>
        <v>0</v>
      </c>
    </row>
    <row r="557" spans="1:10" ht="57" customHeight="1" x14ac:dyDescent="0.2">
      <c r="A557" s="121"/>
      <c r="B557" s="49" t="s">
        <v>73</v>
      </c>
      <c r="C557" s="110">
        <v>106</v>
      </c>
      <c r="D557" s="94">
        <v>4900000000</v>
      </c>
      <c r="E557" s="94">
        <v>100</v>
      </c>
      <c r="F557" s="130">
        <f>F558</f>
        <v>1704.6569999999999</v>
      </c>
      <c r="G557" s="130">
        <f t="shared" ref="G557:I557" si="73">G558</f>
        <v>0</v>
      </c>
      <c r="H557" s="130">
        <f t="shared" si="73"/>
        <v>1704.6569999999999</v>
      </c>
      <c r="I557" s="126">
        <f t="shared" si="73"/>
        <v>0</v>
      </c>
    </row>
    <row r="558" spans="1:10" ht="22.5" customHeight="1" x14ac:dyDescent="0.2">
      <c r="A558" s="79"/>
      <c r="B558" s="49" t="s">
        <v>74</v>
      </c>
      <c r="C558" s="110">
        <v>106</v>
      </c>
      <c r="D558" s="94">
        <v>4900000000</v>
      </c>
      <c r="E558" s="94">
        <v>120</v>
      </c>
      <c r="F558" s="130">
        <v>1704.6569999999999</v>
      </c>
      <c r="G558" s="130"/>
      <c r="H558" s="130">
        <v>1704.6569999999999</v>
      </c>
      <c r="I558" s="126"/>
    </row>
    <row r="559" spans="1:10" ht="12.75" customHeight="1" x14ac:dyDescent="0.2">
      <c r="A559" s="154" t="s">
        <v>274</v>
      </c>
      <c r="B559" s="155"/>
      <c r="C559" s="155"/>
      <c r="D559" s="155"/>
      <c r="E559" s="156"/>
      <c r="F559" s="129">
        <v>8893.3770000000004</v>
      </c>
      <c r="G559" s="129"/>
      <c r="H559" s="129">
        <v>10713.377</v>
      </c>
      <c r="I559" s="130"/>
    </row>
    <row r="560" spans="1:10" ht="12.75" customHeight="1" x14ac:dyDescent="0.2">
      <c r="A560" s="146" t="s">
        <v>8</v>
      </c>
      <c r="B560" s="147"/>
      <c r="C560" s="147"/>
      <c r="D560" s="147"/>
      <c r="E560" s="148"/>
      <c r="F560" s="129">
        <f>F15+F67+F280+F554+F559</f>
        <v>242216.57800000001</v>
      </c>
      <c r="G560" s="129">
        <f>G15+G67+G280+G554+G559</f>
        <v>32819.856999999996</v>
      </c>
      <c r="H560" s="129">
        <f>H15+H67+H280+H554+H559</f>
        <v>243787.916</v>
      </c>
      <c r="I560" s="129">
        <f>I15+I67+I280+I554+I559</f>
        <v>33177.534</v>
      </c>
      <c r="J560" t="s">
        <v>329</v>
      </c>
    </row>
    <row r="561" spans="1:10" hidden="1" x14ac:dyDescent="0.2">
      <c r="A561" s="77">
        <v>0</v>
      </c>
      <c r="B561" s="49" t="s">
        <v>157</v>
      </c>
      <c r="C561" s="92">
        <v>0</v>
      </c>
      <c r="D561" s="93">
        <v>0</v>
      </c>
      <c r="E561" s="94">
        <v>0</v>
      </c>
      <c r="F561" s="130">
        <v>0</v>
      </c>
      <c r="G561" s="130">
        <v>0</v>
      </c>
    </row>
    <row r="562" spans="1:10" hidden="1" x14ac:dyDescent="0.2">
      <c r="A562" s="77">
        <v>0</v>
      </c>
      <c r="B562" s="49" t="s">
        <v>157</v>
      </c>
      <c r="C562" s="92">
        <v>0</v>
      </c>
      <c r="D562" s="93">
        <v>0</v>
      </c>
      <c r="E562" s="94">
        <v>0</v>
      </c>
      <c r="F562" s="130">
        <v>0</v>
      </c>
      <c r="G562" s="130">
        <v>0</v>
      </c>
    </row>
    <row r="563" spans="1:10" hidden="1" x14ac:dyDescent="0.2">
      <c r="A563" s="77">
        <v>0</v>
      </c>
      <c r="B563" s="49" t="s">
        <v>157</v>
      </c>
      <c r="C563" s="92">
        <v>0</v>
      </c>
      <c r="D563" s="93">
        <v>0</v>
      </c>
      <c r="E563" s="94">
        <v>0</v>
      </c>
      <c r="F563" s="130">
        <v>0</v>
      </c>
      <c r="G563" s="130">
        <v>0</v>
      </c>
    </row>
    <row r="564" spans="1:10" hidden="1" x14ac:dyDescent="0.2">
      <c r="A564" s="77">
        <v>0</v>
      </c>
      <c r="B564" s="49" t="s">
        <v>157</v>
      </c>
      <c r="C564" s="92">
        <v>0</v>
      </c>
      <c r="D564" s="93">
        <v>0</v>
      </c>
      <c r="E564" s="94">
        <v>0</v>
      </c>
      <c r="F564" s="130">
        <v>0</v>
      </c>
      <c r="G564" s="130">
        <v>0</v>
      </c>
    </row>
    <row r="565" spans="1:10" hidden="1" x14ac:dyDescent="0.2">
      <c r="A565" s="77">
        <v>0</v>
      </c>
      <c r="B565" s="49" t="s">
        <v>157</v>
      </c>
      <c r="C565" s="92">
        <v>0</v>
      </c>
      <c r="D565" s="93">
        <v>0</v>
      </c>
      <c r="E565" s="94">
        <v>0</v>
      </c>
      <c r="F565" s="130">
        <v>0</v>
      </c>
      <c r="G565" s="130">
        <v>0</v>
      </c>
    </row>
    <row r="566" spans="1:10" hidden="1" x14ac:dyDescent="0.2">
      <c r="A566" s="77">
        <v>0</v>
      </c>
      <c r="B566" s="49" t="s">
        <v>157</v>
      </c>
      <c r="C566" s="92">
        <v>0</v>
      </c>
      <c r="D566" s="93">
        <v>0</v>
      </c>
      <c r="E566" s="94">
        <v>0</v>
      </c>
      <c r="F566" s="130">
        <v>0</v>
      </c>
      <c r="G566" s="130">
        <v>0</v>
      </c>
    </row>
    <row r="567" spans="1:10" hidden="1" x14ac:dyDescent="0.2">
      <c r="A567" s="77">
        <v>0</v>
      </c>
      <c r="B567" s="49" t="s">
        <v>157</v>
      </c>
      <c r="C567" s="92">
        <v>0</v>
      </c>
      <c r="D567" s="93">
        <v>0</v>
      </c>
      <c r="E567" s="94">
        <v>0</v>
      </c>
      <c r="F567" s="130">
        <v>0</v>
      </c>
      <c r="G567" s="130">
        <v>0</v>
      </c>
    </row>
    <row r="568" spans="1:10" hidden="1" x14ac:dyDescent="0.2">
      <c r="A568" s="77">
        <v>0</v>
      </c>
      <c r="B568" s="49" t="s">
        <v>157</v>
      </c>
      <c r="C568" s="92">
        <v>0</v>
      </c>
      <c r="D568" s="93">
        <v>0</v>
      </c>
      <c r="E568" s="94">
        <v>0</v>
      </c>
      <c r="F568" s="130">
        <v>0</v>
      </c>
      <c r="G568" s="130">
        <v>0</v>
      </c>
    </row>
    <row r="569" spans="1:10" hidden="1" x14ac:dyDescent="0.2">
      <c r="A569" s="77">
        <v>0</v>
      </c>
      <c r="B569" s="49" t="s">
        <v>157</v>
      </c>
      <c r="C569" s="92">
        <v>0</v>
      </c>
      <c r="D569" s="93">
        <v>0</v>
      </c>
      <c r="E569" s="94">
        <v>0</v>
      </c>
      <c r="F569" s="130">
        <v>0</v>
      </c>
      <c r="G569" s="130">
        <v>0</v>
      </c>
    </row>
    <row r="570" spans="1:10" hidden="1" x14ac:dyDescent="0.2">
      <c r="A570" s="77">
        <v>0</v>
      </c>
      <c r="B570" s="49" t="s">
        <v>157</v>
      </c>
      <c r="C570" s="92">
        <v>0</v>
      </c>
      <c r="D570" s="93">
        <v>0</v>
      </c>
      <c r="E570" s="94">
        <v>0</v>
      </c>
      <c r="F570" s="130">
        <v>0</v>
      </c>
      <c r="G570" s="130">
        <v>0</v>
      </c>
    </row>
    <row r="571" spans="1:10" x14ac:dyDescent="0.2">
      <c r="F571" s="80">
        <f>F15+F67+F280+F554</f>
        <v>233323.201</v>
      </c>
      <c r="G571" s="80">
        <v>32792.67</v>
      </c>
      <c r="H571" s="80">
        <f>H15+H67+H280+H554</f>
        <v>233074.53899999999</v>
      </c>
      <c r="I571" s="80">
        <v>33150.347000000002</v>
      </c>
      <c r="J571" s="80">
        <f>J15+J67+J280+J554</f>
        <v>0</v>
      </c>
    </row>
    <row r="572" spans="1:10" x14ac:dyDescent="0.2">
      <c r="F572" s="125">
        <v>238889.391</v>
      </c>
      <c r="H572" s="125">
        <v>243760.728</v>
      </c>
    </row>
    <row r="573" spans="1:10" x14ac:dyDescent="0.2">
      <c r="F573" s="80">
        <f>F572-F560</f>
        <v>-3327.1870000000054</v>
      </c>
      <c r="G573" s="80"/>
      <c r="H573" s="80">
        <f>H572-H560</f>
        <v>-27.187999999994645</v>
      </c>
    </row>
    <row r="574" spans="1:10" x14ac:dyDescent="0.2">
      <c r="F574" s="132">
        <f>F560-F559</f>
        <v>233323.201</v>
      </c>
      <c r="G574" s="133"/>
      <c r="H574" s="132">
        <f>H560-H559</f>
        <v>233074.53899999999</v>
      </c>
    </row>
    <row r="575" spans="1:10" x14ac:dyDescent="0.2">
      <c r="E575" s="111" t="s">
        <v>285</v>
      </c>
      <c r="F575" s="125">
        <v>4546.5969999999998</v>
      </c>
      <c r="H575" s="125">
        <v>4546.5969999999998</v>
      </c>
    </row>
    <row r="576" spans="1:10" x14ac:dyDescent="0.2">
      <c r="E576" s="111" t="s">
        <v>286</v>
      </c>
      <c r="F576" s="80">
        <f>F575+G560</f>
        <v>37366.453999999998</v>
      </c>
      <c r="H576" s="80">
        <f>H575+I560</f>
        <v>37724.131000000001</v>
      </c>
    </row>
    <row r="577" spans="6:8" x14ac:dyDescent="0.2">
      <c r="F577" s="80">
        <f>F560-F576</f>
        <v>204850.12400000001</v>
      </c>
      <c r="G577" s="80"/>
      <c r="H577" s="80">
        <f t="shared" ref="H577" si="74">H560-H576</f>
        <v>206063.785</v>
      </c>
    </row>
    <row r="578" spans="6:8" x14ac:dyDescent="0.2">
      <c r="F578" s="80">
        <f>F577*2.5/100</f>
        <v>5121.2531000000008</v>
      </c>
      <c r="G578" s="80"/>
      <c r="H578" s="80">
        <f>H577*5/100</f>
        <v>10303.189250000001</v>
      </c>
    </row>
    <row r="579" spans="6:8" x14ac:dyDescent="0.2">
      <c r="F579" s="80"/>
      <c r="G579" s="80"/>
      <c r="H579" s="80"/>
    </row>
    <row r="581" spans="6:8" x14ac:dyDescent="0.2">
      <c r="F581" s="80"/>
      <c r="G581" s="80">
        <f t="shared" ref="G581" si="75">G574-G580</f>
        <v>0</v>
      </c>
      <c r="H581" s="80"/>
    </row>
    <row r="582" spans="6:8" x14ac:dyDescent="0.2">
      <c r="F582" s="80"/>
      <c r="G582" s="80"/>
      <c r="H582" s="80"/>
    </row>
    <row r="585" spans="6:8" x14ac:dyDescent="0.2">
      <c r="F585" s="80"/>
      <c r="H585" s="80"/>
    </row>
  </sheetData>
  <dataConsolidate link="1"/>
  <mergeCells count="17">
    <mergeCell ref="A5:I5"/>
    <mergeCell ref="A1:I1"/>
    <mergeCell ref="A2:I2"/>
    <mergeCell ref="A3:I3"/>
    <mergeCell ref="A4:I4"/>
    <mergeCell ref="A560:E560"/>
    <mergeCell ref="A11:A14"/>
    <mergeCell ref="B11:B14"/>
    <mergeCell ref="C11:C14"/>
    <mergeCell ref="D11:D14"/>
    <mergeCell ref="E11:E14"/>
    <mergeCell ref="A559:E559"/>
    <mergeCell ref="F13:G13"/>
    <mergeCell ref="H13:I13"/>
    <mergeCell ref="F11:I12"/>
    <mergeCell ref="A9:I9"/>
    <mergeCell ref="A6:I6"/>
  </mergeCells>
  <pageMargins left="0.47244094488188981" right="0.19685039370078741" top="0.59055118110236227" bottom="0.43307086614173229" header="0" footer="0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9"/>
  <sheetViews>
    <sheetView showZeros="0" view="pageBreakPreview" topLeftCell="A28" zoomScaleNormal="100" zoomScaleSheetLayoutView="100" workbookViewId="0">
      <selection activeCell="B11" sqref="B11:B14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7" width="1.28515625" style="3" customWidth="1"/>
    <col min="8" max="16384" width="9.140625" style="3"/>
  </cols>
  <sheetData>
    <row r="1" spans="1:7" x14ac:dyDescent="0.2">
      <c r="A1" s="158" t="s">
        <v>335</v>
      </c>
      <c r="B1" s="158"/>
      <c r="C1" s="158"/>
      <c r="D1" s="158"/>
      <c r="E1" s="158"/>
      <c r="F1" s="158"/>
      <c r="G1" s="158"/>
    </row>
    <row r="2" spans="1:7" s="1" customFormat="1" ht="14.25" x14ac:dyDescent="0.2">
      <c r="A2" s="163" t="s">
        <v>330</v>
      </c>
      <c r="B2" s="163"/>
      <c r="C2" s="163"/>
      <c r="D2" s="163"/>
      <c r="E2" s="163"/>
      <c r="F2" s="163"/>
    </row>
    <row r="3" spans="1:7" s="1" customFormat="1" ht="14.25" x14ac:dyDescent="0.2">
      <c r="A3" s="163" t="s">
        <v>0</v>
      </c>
      <c r="B3" s="163"/>
      <c r="C3" s="163"/>
      <c r="D3" s="163"/>
      <c r="E3" s="163"/>
      <c r="F3" s="163"/>
    </row>
    <row r="4" spans="1:7" s="1" customFormat="1" ht="14.25" x14ac:dyDescent="0.2">
      <c r="A4" s="163" t="s">
        <v>162</v>
      </c>
      <c r="B4" s="163"/>
      <c r="C4" s="163"/>
      <c r="D4" s="163"/>
      <c r="E4" s="163"/>
      <c r="F4" s="163"/>
    </row>
    <row r="5" spans="1:7" s="1" customFormat="1" ht="14.25" x14ac:dyDescent="0.2">
      <c r="A5" s="163" t="s">
        <v>163</v>
      </c>
      <c r="B5" s="163"/>
      <c r="C5" s="163"/>
      <c r="D5" s="163"/>
      <c r="E5" s="163"/>
      <c r="F5" s="163"/>
    </row>
    <row r="6" spans="1:7" s="1" customFormat="1" ht="14.25" x14ac:dyDescent="0.2">
      <c r="A6" s="163" t="s">
        <v>292</v>
      </c>
      <c r="B6" s="163"/>
      <c r="C6" s="163"/>
      <c r="D6" s="163"/>
      <c r="E6" s="163"/>
      <c r="F6" s="163"/>
    </row>
    <row r="7" spans="1:7" s="1" customFormat="1" ht="14.25" x14ac:dyDescent="0.2">
      <c r="A7" s="25"/>
      <c r="B7" s="27"/>
      <c r="C7" s="26"/>
      <c r="D7" s="114"/>
      <c r="E7" s="19"/>
      <c r="F7" s="19"/>
    </row>
    <row r="8" spans="1:7" s="1" customFormat="1" ht="11.25" hidden="1" customHeight="1" x14ac:dyDescent="0.2">
      <c r="A8" s="47" t="s">
        <v>160</v>
      </c>
      <c r="B8" s="28" t="s">
        <v>9</v>
      </c>
      <c r="C8" s="29">
        <v>0</v>
      </c>
      <c r="D8" s="29">
        <v>0</v>
      </c>
      <c r="E8" s="19"/>
      <c r="F8" s="19"/>
    </row>
    <row r="9" spans="1:7" s="1" customFormat="1" ht="42" customHeight="1" x14ac:dyDescent="0.2">
      <c r="A9" s="164" t="s">
        <v>296</v>
      </c>
      <c r="B9" s="164"/>
      <c r="C9" s="164"/>
      <c r="D9" s="164"/>
      <c r="E9" s="164"/>
      <c r="F9" s="164"/>
    </row>
    <row r="10" spans="1:7" s="1" customFormat="1" ht="3.75" customHeight="1" x14ac:dyDescent="0.2">
      <c r="A10" s="30"/>
      <c r="B10" s="31"/>
      <c r="C10" s="31"/>
      <c r="D10" s="30"/>
      <c r="E10" s="19"/>
      <c r="F10" s="19"/>
    </row>
    <row r="11" spans="1:7" s="1" customFormat="1" ht="14.25" customHeight="1" x14ac:dyDescent="0.2">
      <c r="A11" s="161" t="s">
        <v>3</v>
      </c>
      <c r="B11" s="162" t="s">
        <v>276</v>
      </c>
      <c r="C11" s="167" t="s">
        <v>273</v>
      </c>
      <c r="D11" s="168"/>
      <c r="E11" s="168"/>
      <c r="F11" s="169"/>
    </row>
    <row r="12" spans="1:7" s="2" customFormat="1" ht="6.6" customHeight="1" x14ac:dyDescent="0.2">
      <c r="A12" s="161"/>
      <c r="B12" s="162"/>
      <c r="C12" s="170"/>
      <c r="D12" s="171"/>
      <c r="E12" s="171"/>
      <c r="F12" s="172"/>
    </row>
    <row r="13" spans="1:7" s="2" customFormat="1" ht="18.75" customHeight="1" x14ac:dyDescent="0.2">
      <c r="A13" s="161"/>
      <c r="B13" s="162"/>
      <c r="C13" s="165" t="s">
        <v>289</v>
      </c>
      <c r="D13" s="166"/>
      <c r="E13" s="165" t="s">
        <v>294</v>
      </c>
      <c r="F13" s="166"/>
    </row>
    <row r="14" spans="1:7" s="1" customFormat="1" ht="65.25" customHeight="1" x14ac:dyDescent="0.2">
      <c r="A14" s="161"/>
      <c r="B14" s="162"/>
      <c r="C14" s="32" t="s">
        <v>6</v>
      </c>
      <c r="D14" s="89" t="s">
        <v>295</v>
      </c>
      <c r="E14" s="32" t="s">
        <v>6</v>
      </c>
      <c r="F14" s="89" t="s">
        <v>295</v>
      </c>
    </row>
    <row r="15" spans="1:7" s="1" customFormat="1" ht="14.25" hidden="1" customHeight="1" x14ac:dyDescent="0.2">
      <c r="A15" s="47"/>
      <c r="B15" s="113"/>
      <c r="C15" s="32"/>
      <c r="D15" s="32"/>
      <c r="E15" s="32"/>
      <c r="F15" s="32"/>
    </row>
    <row r="16" spans="1:7" customFormat="1" ht="25.5" customHeight="1" x14ac:dyDescent="0.2">
      <c r="A16" s="33" t="s">
        <v>11</v>
      </c>
      <c r="B16" s="34" t="s">
        <v>69</v>
      </c>
      <c r="C16" s="35">
        <f>C17+C18+C19+C20+C27+C28</f>
        <v>69556.568999999989</v>
      </c>
      <c r="D16" s="35">
        <f>D17+D18+D19+D20+D27+D28</f>
        <v>4520.99</v>
      </c>
      <c r="E16" s="35">
        <f>E17+E18+E19+E20+E27+E28</f>
        <v>69539.382999999987</v>
      </c>
      <c r="F16" s="35">
        <f>F17+F18+F19+F20+F27+F28</f>
        <v>4520.99</v>
      </c>
    </row>
    <row r="17" spans="1:9" s="1" customFormat="1" ht="25.5" x14ac:dyDescent="0.2">
      <c r="A17" s="37">
        <v>102</v>
      </c>
      <c r="B17" s="14" t="s">
        <v>131</v>
      </c>
      <c r="C17" s="38">
        <f>Ведом!F281</f>
        <v>2801.4549999999999</v>
      </c>
      <c r="D17" s="38">
        <v>0</v>
      </c>
      <c r="E17" s="38">
        <f>Ведом!H281</f>
        <v>2801.4549999999999</v>
      </c>
      <c r="F17" s="38">
        <f>Ведом!I281</f>
        <v>0</v>
      </c>
      <c r="G17" s="51"/>
      <c r="H17" s="51"/>
      <c r="I17" s="51"/>
    </row>
    <row r="18" spans="1:9" s="51" customFormat="1" ht="38.25" x14ac:dyDescent="0.2">
      <c r="A18" s="37">
        <v>104</v>
      </c>
      <c r="B18" s="14" t="s">
        <v>70</v>
      </c>
      <c r="C18" s="38">
        <f>Ведом!F16+Ведом!F294</f>
        <v>16879.263999999999</v>
      </c>
      <c r="D18" s="38">
        <f>Ведом!G16+Ведом!G294</f>
        <v>560.42600000000004</v>
      </c>
      <c r="E18" s="38">
        <f>Ведом!H16+Ведом!H294</f>
        <v>16883.543999999998</v>
      </c>
      <c r="F18" s="38">
        <f>Ведом!I16+Ведом!I294</f>
        <v>560.42600000000004</v>
      </c>
    </row>
    <row r="19" spans="1:9" s="51" customFormat="1" hidden="1" x14ac:dyDescent="0.2">
      <c r="A19" s="37">
        <v>105</v>
      </c>
      <c r="B19" s="14" t="s">
        <v>275</v>
      </c>
      <c r="C19" s="38">
        <f>Ведом!F332</f>
        <v>0</v>
      </c>
      <c r="D19" s="38">
        <f>Ведом!G332</f>
        <v>0</v>
      </c>
      <c r="E19" s="38">
        <f>Ведом!H332</f>
        <v>0</v>
      </c>
      <c r="F19" s="38">
        <f>Ведом!I332</f>
        <v>0</v>
      </c>
    </row>
    <row r="20" spans="1:9" s="51" customFormat="1" ht="25.5" x14ac:dyDescent="0.2">
      <c r="A20" s="37">
        <v>106</v>
      </c>
      <c r="B20" s="14" t="s">
        <v>79</v>
      </c>
      <c r="C20" s="38">
        <f>Ведом!F30+Ведом!F555</f>
        <v>13659.142999999998</v>
      </c>
      <c r="D20" s="38">
        <f>Ведом!G30+Ведом!G555</f>
        <v>0</v>
      </c>
      <c r="E20" s="38">
        <f>Ведом!H30+Ведом!H555</f>
        <v>13659.142999999998</v>
      </c>
      <c r="F20" s="38">
        <f>Ведом!I30+Ведом!I555</f>
        <v>0</v>
      </c>
    </row>
    <row r="21" spans="1:9" s="51" customFormat="1" ht="12.75" hidden="1" customHeight="1" x14ac:dyDescent="0.2">
      <c r="A21" s="37">
        <v>107</v>
      </c>
      <c r="B21" s="14" t="s">
        <v>208</v>
      </c>
      <c r="C21" s="38">
        <f>C22</f>
        <v>0</v>
      </c>
      <c r="D21" s="38"/>
      <c r="E21" s="38">
        <f>E22</f>
        <v>0</v>
      </c>
      <c r="F21" s="38"/>
    </row>
    <row r="22" spans="1:9" s="51" customFormat="1" ht="12.75" hidden="1" customHeight="1" x14ac:dyDescent="0.2">
      <c r="A22" s="37">
        <v>107</v>
      </c>
      <c r="B22" s="14" t="s">
        <v>94</v>
      </c>
      <c r="C22" s="38">
        <f>C25</f>
        <v>0</v>
      </c>
      <c r="D22" s="38"/>
      <c r="E22" s="38">
        <f>E25</f>
        <v>0</v>
      </c>
      <c r="F22" s="38"/>
    </row>
    <row r="23" spans="1:9" s="51" customFormat="1" ht="12.75" hidden="1" customHeight="1" x14ac:dyDescent="0.2">
      <c r="A23" s="37">
        <v>107</v>
      </c>
      <c r="B23" s="14" t="s">
        <v>87</v>
      </c>
      <c r="C23" s="38">
        <f>C24</f>
        <v>0</v>
      </c>
      <c r="D23" s="38"/>
      <c r="E23" s="38">
        <f>E24</f>
        <v>0</v>
      </c>
      <c r="F23" s="38"/>
    </row>
    <row r="24" spans="1:9" s="51" customFormat="1" ht="25.5" hidden="1" customHeight="1" x14ac:dyDescent="0.2">
      <c r="A24" s="37">
        <v>107</v>
      </c>
      <c r="B24" s="14" t="s">
        <v>211</v>
      </c>
      <c r="C24" s="38">
        <f>C25</f>
        <v>0</v>
      </c>
      <c r="D24" s="38"/>
      <c r="E24" s="38">
        <f>E25</f>
        <v>0</v>
      </c>
      <c r="F24" s="38"/>
    </row>
    <row r="25" spans="1:9" s="51" customFormat="1" ht="12.75" hidden="1" customHeight="1" x14ac:dyDescent="0.2">
      <c r="A25" s="37">
        <v>107</v>
      </c>
      <c r="B25" s="14" t="s">
        <v>77</v>
      </c>
      <c r="C25" s="38">
        <f>C26</f>
        <v>0</v>
      </c>
      <c r="D25" s="38"/>
      <c r="E25" s="38">
        <f>E26</f>
        <v>0</v>
      </c>
      <c r="F25" s="38"/>
    </row>
    <row r="26" spans="1:9" s="51" customFormat="1" ht="12.75" hidden="1" customHeight="1" x14ac:dyDescent="0.2">
      <c r="A26" s="37">
        <v>107</v>
      </c>
      <c r="B26" s="14" t="s">
        <v>209</v>
      </c>
      <c r="C26" s="38">
        <f>Ведом!F331</f>
        <v>0</v>
      </c>
      <c r="D26" s="38"/>
      <c r="E26" s="38">
        <f>Ведом!H331</f>
        <v>0</v>
      </c>
      <c r="F26" s="38"/>
    </row>
    <row r="27" spans="1:9" s="51" customFormat="1" x14ac:dyDescent="0.2">
      <c r="A27" s="37">
        <v>111</v>
      </c>
      <c r="B27" s="14" t="s">
        <v>132</v>
      </c>
      <c r="C27" s="38">
        <f>Ведом!F337</f>
        <v>100</v>
      </c>
      <c r="D27" s="38">
        <f>Ведом!G337</f>
        <v>0</v>
      </c>
      <c r="E27" s="38">
        <f>Ведом!H337</f>
        <v>100</v>
      </c>
      <c r="F27" s="38">
        <f>Ведом!I337</f>
        <v>0</v>
      </c>
    </row>
    <row r="28" spans="1:9" s="51" customFormat="1" x14ac:dyDescent="0.2">
      <c r="A28" s="37">
        <v>113</v>
      </c>
      <c r="B28" s="14" t="s">
        <v>97</v>
      </c>
      <c r="C28" s="38">
        <f>Ведом!F68+Ведом!F345</f>
        <v>36116.706999999995</v>
      </c>
      <c r="D28" s="38">
        <f>Ведом!G68+Ведом!G345</f>
        <v>3960.5639999999999</v>
      </c>
      <c r="E28" s="38">
        <f>Ведом!H68+Ведом!H345</f>
        <v>36095.240999999995</v>
      </c>
      <c r="F28" s="38">
        <f>Ведом!I68+Ведом!I345</f>
        <v>3960.5639999999999</v>
      </c>
    </row>
    <row r="29" spans="1:9" ht="12.75" hidden="1" customHeight="1" x14ac:dyDescent="0.2">
      <c r="A29" s="37">
        <v>113</v>
      </c>
      <c r="B29" s="14" t="s">
        <v>94</v>
      </c>
      <c r="C29" s="38">
        <f>C30+C34</f>
        <v>0</v>
      </c>
      <c r="D29" s="38">
        <f>D30+D34</f>
        <v>0</v>
      </c>
      <c r="E29" s="38">
        <f>E30+E34</f>
        <v>0</v>
      </c>
      <c r="F29" s="38">
        <f>F30+F34</f>
        <v>0</v>
      </c>
    </row>
    <row r="30" spans="1:9" ht="12.75" hidden="1" customHeight="1" x14ac:dyDescent="0.2">
      <c r="A30" s="37">
        <v>113</v>
      </c>
      <c r="B30" s="14" t="s">
        <v>99</v>
      </c>
      <c r="C30" s="38">
        <f>C31</f>
        <v>0</v>
      </c>
      <c r="D30" s="38"/>
      <c r="E30" s="38">
        <f>E31</f>
        <v>0</v>
      </c>
      <c r="F30" s="38"/>
    </row>
    <row r="31" spans="1:9" ht="25.5" hidden="1" customHeight="1" x14ac:dyDescent="0.2">
      <c r="A31" s="37">
        <v>113</v>
      </c>
      <c r="B31" s="14" t="s">
        <v>138</v>
      </c>
      <c r="C31" s="38">
        <f>C32</f>
        <v>0</v>
      </c>
      <c r="D31" s="38"/>
      <c r="E31" s="38">
        <f>E32</f>
        <v>0</v>
      </c>
      <c r="F31" s="38"/>
    </row>
    <row r="32" spans="1:9" ht="25.5" hidden="1" customHeight="1" x14ac:dyDescent="0.2">
      <c r="A32" s="37">
        <v>113</v>
      </c>
      <c r="B32" s="14" t="s">
        <v>75</v>
      </c>
      <c r="C32" s="38">
        <f>C33</f>
        <v>0</v>
      </c>
      <c r="D32" s="38"/>
      <c r="E32" s="38">
        <f>E33</f>
        <v>0</v>
      </c>
      <c r="F32" s="38"/>
    </row>
    <row r="33" spans="1:6" ht="25.5" hidden="1" customHeight="1" x14ac:dyDescent="0.2">
      <c r="A33" s="37">
        <v>113</v>
      </c>
      <c r="B33" s="14" t="s">
        <v>76</v>
      </c>
      <c r="C33" s="38">
        <f>Ведом!F93+Ведом!F396</f>
        <v>0</v>
      </c>
      <c r="D33" s="38"/>
      <c r="E33" s="38">
        <f>Ведом!H93+Ведом!H396</f>
        <v>0</v>
      </c>
      <c r="F33" s="38"/>
    </row>
    <row r="34" spans="1:6" ht="12.75" hidden="1" customHeight="1" x14ac:dyDescent="0.2">
      <c r="A34" s="37">
        <v>113</v>
      </c>
      <c r="B34" s="14" t="s">
        <v>87</v>
      </c>
      <c r="C34" s="38">
        <f t="shared" ref="C34:F35" si="0">C35</f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</row>
    <row r="35" spans="1:6" ht="12.75" hidden="1" customHeight="1" x14ac:dyDescent="0.2">
      <c r="A35" s="37">
        <v>113</v>
      </c>
      <c r="B35" s="14" t="s">
        <v>77</v>
      </c>
      <c r="C35" s="38">
        <f t="shared" si="0"/>
        <v>0</v>
      </c>
      <c r="D35" s="38">
        <f t="shared" si="0"/>
        <v>0</v>
      </c>
      <c r="E35" s="38">
        <f t="shared" si="0"/>
        <v>0</v>
      </c>
      <c r="F35" s="38">
        <f t="shared" si="0"/>
        <v>0</v>
      </c>
    </row>
    <row r="36" spans="1:6" ht="12.75" hidden="1" customHeight="1" x14ac:dyDescent="0.2">
      <c r="A36" s="37">
        <v>113</v>
      </c>
      <c r="B36" s="14" t="s">
        <v>177</v>
      </c>
      <c r="C36" s="38">
        <f>Ведом!F392</f>
        <v>0</v>
      </c>
      <c r="D36" s="38"/>
      <c r="E36" s="38">
        <f>Ведом!H392</f>
        <v>0</v>
      </c>
      <c r="F36" s="38"/>
    </row>
    <row r="37" spans="1:6" x14ac:dyDescent="0.2">
      <c r="A37" s="33" t="s">
        <v>27</v>
      </c>
      <c r="B37" s="34" t="s">
        <v>104</v>
      </c>
      <c r="C37" s="36">
        <f>C38+C39+C40+C41</f>
        <v>21503.261999999999</v>
      </c>
      <c r="D37" s="36">
        <f>D38+D39+D40+D41</f>
        <v>283.38299999999998</v>
      </c>
      <c r="E37" s="36">
        <f>E38+E39+E40+E41</f>
        <v>22682.566999999999</v>
      </c>
      <c r="F37" s="36">
        <f>F38+F39+F40+F41</f>
        <v>618.11300000000006</v>
      </c>
    </row>
    <row r="38" spans="1:6" s="51" customFormat="1" x14ac:dyDescent="0.2">
      <c r="A38" s="37">
        <v>405</v>
      </c>
      <c r="B38" s="14" t="s">
        <v>139</v>
      </c>
      <c r="C38" s="38">
        <f>Ведом!F397</f>
        <v>4088.0469999999996</v>
      </c>
      <c r="D38" s="38">
        <f>Ведом!G397</f>
        <v>283.38299999999998</v>
      </c>
      <c r="E38" s="38">
        <f>Ведом!H397</f>
        <v>4090.0709999999999</v>
      </c>
      <c r="F38" s="38">
        <f>Ведом!I397</f>
        <v>283.38299999999998</v>
      </c>
    </row>
    <row r="39" spans="1:6" s="51" customFormat="1" x14ac:dyDescent="0.2">
      <c r="A39" s="37">
        <v>408</v>
      </c>
      <c r="B39" s="14" t="s">
        <v>145</v>
      </c>
      <c r="C39" s="38">
        <f>Ведом!F430</f>
        <v>1847.875</v>
      </c>
      <c r="D39" s="38">
        <f>Ведом!G430</f>
        <v>0</v>
      </c>
      <c r="E39" s="38">
        <f>Ведом!H430</f>
        <v>1847.875</v>
      </c>
      <c r="F39" s="38">
        <f>Ведом!I430</f>
        <v>0</v>
      </c>
    </row>
    <row r="40" spans="1:6" s="51" customFormat="1" x14ac:dyDescent="0.2">
      <c r="A40" s="37">
        <v>409</v>
      </c>
      <c r="B40" s="14" t="s">
        <v>105</v>
      </c>
      <c r="C40" s="38">
        <f>Ведом!F94</f>
        <v>14967.54</v>
      </c>
      <c r="D40" s="38">
        <f>Ведом!G94</f>
        <v>0</v>
      </c>
      <c r="E40" s="38">
        <f>Ведом!H94</f>
        <v>15806.71</v>
      </c>
      <c r="F40" s="38">
        <f>Ведом!I94</f>
        <v>0</v>
      </c>
    </row>
    <row r="41" spans="1:6" s="51" customFormat="1" x14ac:dyDescent="0.2">
      <c r="A41" s="37">
        <v>412</v>
      </c>
      <c r="B41" s="14" t="s">
        <v>107</v>
      </c>
      <c r="C41" s="38">
        <f>Ведом!F104+Ведом!F437</f>
        <v>599.79999999999995</v>
      </c>
      <c r="D41" s="38">
        <f>Ведом!G104+Ведом!G437</f>
        <v>0</v>
      </c>
      <c r="E41" s="38">
        <f>Ведом!H104+Ведом!H437</f>
        <v>937.91099999999994</v>
      </c>
      <c r="F41" s="38">
        <f>Ведом!I104+Ведом!I437</f>
        <v>334.73</v>
      </c>
    </row>
    <row r="42" spans="1:6" x14ac:dyDescent="0.2">
      <c r="A42" s="33" t="s">
        <v>31</v>
      </c>
      <c r="B42" s="34" t="s">
        <v>109</v>
      </c>
      <c r="C42" s="36">
        <f>C43+C77</f>
        <v>105</v>
      </c>
      <c r="D42" s="36">
        <f t="shared" ref="D42:F42" si="1">D43+D77</f>
        <v>0</v>
      </c>
      <c r="E42" s="36">
        <f t="shared" si="1"/>
        <v>105</v>
      </c>
      <c r="F42" s="36">
        <f t="shared" si="1"/>
        <v>0</v>
      </c>
    </row>
    <row r="43" spans="1:6" s="51" customFormat="1" ht="12" customHeight="1" x14ac:dyDescent="0.2">
      <c r="A43" s="37">
        <v>501</v>
      </c>
      <c r="B43" s="14" t="s">
        <v>110</v>
      </c>
      <c r="C43" s="38">
        <f>Ведом!F115</f>
        <v>105</v>
      </c>
      <c r="D43" s="38">
        <v>0</v>
      </c>
      <c r="E43" s="38">
        <f>Ведом!H115</f>
        <v>105</v>
      </c>
      <c r="F43" s="38">
        <v>0</v>
      </c>
    </row>
    <row r="44" spans="1:6" s="51" customFormat="1" ht="12.75" hidden="1" customHeight="1" x14ac:dyDescent="0.2">
      <c r="A44" s="37">
        <v>502</v>
      </c>
      <c r="B44" s="14" t="s">
        <v>206</v>
      </c>
      <c r="C44" s="38">
        <f t="shared" ref="C44:E49" si="2">C45</f>
        <v>0</v>
      </c>
      <c r="D44" s="38"/>
      <c r="E44" s="38">
        <f t="shared" si="2"/>
        <v>0</v>
      </c>
      <c r="F44" s="38"/>
    </row>
    <row r="45" spans="1:6" s="51" customFormat="1" ht="12.75" hidden="1" customHeight="1" x14ac:dyDescent="0.2">
      <c r="A45" s="37">
        <v>502</v>
      </c>
      <c r="B45" s="14" t="s">
        <v>94</v>
      </c>
      <c r="C45" s="38">
        <f t="shared" si="2"/>
        <v>0</v>
      </c>
      <c r="D45" s="38"/>
      <c r="E45" s="38">
        <f t="shared" si="2"/>
        <v>0</v>
      </c>
      <c r="F45" s="38"/>
    </row>
    <row r="46" spans="1:6" s="51" customFormat="1" ht="38.25" hidden="1" customHeight="1" x14ac:dyDescent="0.2">
      <c r="A46" s="37">
        <v>502</v>
      </c>
      <c r="B46" s="14" t="s">
        <v>176</v>
      </c>
      <c r="C46" s="38">
        <f t="shared" si="2"/>
        <v>0</v>
      </c>
      <c r="D46" s="38"/>
      <c r="E46" s="38">
        <f t="shared" si="2"/>
        <v>0</v>
      </c>
      <c r="F46" s="38"/>
    </row>
    <row r="47" spans="1:6" s="51" customFormat="1" ht="25.5" hidden="1" customHeight="1" x14ac:dyDescent="0.2">
      <c r="A47" s="37">
        <v>502</v>
      </c>
      <c r="B47" s="14" t="s">
        <v>83</v>
      </c>
      <c r="C47" s="38">
        <f t="shared" si="2"/>
        <v>0</v>
      </c>
      <c r="D47" s="38"/>
      <c r="E47" s="38">
        <f t="shared" si="2"/>
        <v>0</v>
      </c>
      <c r="F47" s="38"/>
    </row>
    <row r="48" spans="1:6" s="51" customFormat="1" ht="12.75" hidden="1" customHeight="1" x14ac:dyDescent="0.2">
      <c r="A48" s="37">
        <v>502</v>
      </c>
      <c r="B48" s="14" t="s">
        <v>207</v>
      </c>
      <c r="C48" s="38">
        <f t="shared" si="2"/>
        <v>0</v>
      </c>
      <c r="D48" s="38"/>
      <c r="E48" s="38">
        <f t="shared" si="2"/>
        <v>0</v>
      </c>
      <c r="F48" s="38"/>
    </row>
    <row r="49" spans="1:6" s="51" customFormat="1" ht="12.75" hidden="1" customHeight="1" x14ac:dyDescent="0.2">
      <c r="A49" s="37">
        <v>502</v>
      </c>
      <c r="B49" s="14" t="s">
        <v>85</v>
      </c>
      <c r="C49" s="38">
        <f t="shared" si="2"/>
        <v>0</v>
      </c>
      <c r="D49" s="38"/>
      <c r="E49" s="38">
        <f t="shared" si="2"/>
        <v>0</v>
      </c>
      <c r="F49" s="38"/>
    </row>
    <row r="50" spans="1:6" s="51" customFormat="1" ht="12.75" hidden="1" customHeight="1" x14ac:dyDescent="0.2">
      <c r="A50" s="37">
        <v>502</v>
      </c>
      <c r="B50" s="14" t="s">
        <v>86</v>
      </c>
      <c r="C50" s="38">
        <f>Ведом!F445</f>
        <v>0</v>
      </c>
      <c r="D50" s="38"/>
      <c r="E50" s="38">
        <f>Ведом!H445</f>
        <v>0</v>
      </c>
      <c r="F50" s="38"/>
    </row>
    <row r="51" spans="1:6" s="51" customFormat="1" ht="12.75" hidden="1" customHeight="1" x14ac:dyDescent="0.2">
      <c r="A51" s="37">
        <v>503</v>
      </c>
      <c r="B51" s="14" t="s">
        <v>173</v>
      </c>
      <c r="C51" s="38" t="e">
        <f>C52</f>
        <v>#REF!</v>
      </c>
      <c r="D51" s="38" t="e">
        <f>D52</f>
        <v>#REF!</v>
      </c>
      <c r="E51" s="38" t="e">
        <f>E52</f>
        <v>#REF!</v>
      </c>
      <c r="F51" s="38" t="e">
        <f>F52</f>
        <v>#REF!</v>
      </c>
    </row>
    <row r="52" spans="1:6" s="51" customFormat="1" ht="38.25" hidden="1" customHeight="1" x14ac:dyDescent="0.2">
      <c r="A52" s="37">
        <v>503</v>
      </c>
      <c r="B52" s="14" t="s">
        <v>172</v>
      </c>
      <c r="C52" s="38" t="e">
        <f>C53+C57+C61</f>
        <v>#REF!</v>
      </c>
      <c r="D52" s="38" t="e">
        <f>D53+D57+D61</f>
        <v>#REF!</v>
      </c>
      <c r="E52" s="38" t="e">
        <f>E53+E57+E61</f>
        <v>#REF!</v>
      </c>
      <c r="F52" s="38" t="e">
        <f>F53+F57+F61</f>
        <v>#REF!</v>
      </c>
    </row>
    <row r="53" spans="1:6" s="51" customFormat="1" ht="63.75" hidden="1" customHeight="1" x14ac:dyDescent="0.2">
      <c r="A53" s="37">
        <v>503</v>
      </c>
      <c r="B53" s="14" t="s">
        <v>123</v>
      </c>
      <c r="C53" s="38">
        <f t="shared" ref="C53:F55" si="3">C54</f>
        <v>0</v>
      </c>
      <c r="D53" s="38">
        <f t="shared" si="3"/>
        <v>0</v>
      </c>
      <c r="E53" s="38">
        <f t="shared" si="3"/>
        <v>0</v>
      </c>
      <c r="F53" s="38">
        <f t="shared" si="3"/>
        <v>0</v>
      </c>
    </row>
    <row r="54" spans="1:6" s="51" customFormat="1" ht="51" hidden="1" customHeight="1" x14ac:dyDescent="0.2">
      <c r="A54" s="37">
        <v>503</v>
      </c>
      <c r="B54" s="14" t="s">
        <v>171</v>
      </c>
      <c r="C54" s="38">
        <f t="shared" si="3"/>
        <v>0</v>
      </c>
      <c r="D54" s="38">
        <f t="shared" si="3"/>
        <v>0</v>
      </c>
      <c r="E54" s="38">
        <f t="shared" si="3"/>
        <v>0</v>
      </c>
      <c r="F54" s="38">
        <f t="shared" si="3"/>
        <v>0</v>
      </c>
    </row>
    <row r="55" spans="1:6" s="51" customFormat="1" ht="25.5" hidden="1" customHeight="1" x14ac:dyDescent="0.2">
      <c r="A55" s="37">
        <v>503</v>
      </c>
      <c r="B55" s="14" t="s">
        <v>75</v>
      </c>
      <c r="C55" s="38">
        <f t="shared" si="3"/>
        <v>0</v>
      </c>
      <c r="D55" s="38">
        <f t="shared" si="3"/>
        <v>0</v>
      </c>
      <c r="E55" s="38">
        <f t="shared" si="3"/>
        <v>0</v>
      </c>
      <c r="F55" s="38">
        <f t="shared" si="3"/>
        <v>0</v>
      </c>
    </row>
    <row r="56" spans="1:6" s="51" customFormat="1" ht="25.5" hidden="1" customHeight="1" x14ac:dyDescent="0.2">
      <c r="A56" s="37">
        <v>503</v>
      </c>
      <c r="B56" s="14" t="s">
        <v>76</v>
      </c>
      <c r="C56" s="38">
        <f>Ведом!F127</f>
        <v>0</v>
      </c>
      <c r="D56" s="38">
        <f>Ведом!G127</f>
        <v>0</v>
      </c>
      <c r="E56" s="38">
        <f>Ведом!H127</f>
        <v>0</v>
      </c>
      <c r="F56" s="38">
        <f>Ведом!I127</f>
        <v>0</v>
      </c>
    </row>
    <row r="57" spans="1:6" s="51" customFormat="1" ht="63.75" hidden="1" customHeight="1" x14ac:dyDescent="0.2">
      <c r="A57" s="37">
        <v>503</v>
      </c>
      <c r="B57" s="14" t="s">
        <v>187</v>
      </c>
      <c r="C57" s="38">
        <f>C58</f>
        <v>0</v>
      </c>
      <c r="D57" s="38"/>
      <c r="E57" s="38">
        <f>E58</f>
        <v>0</v>
      </c>
      <c r="F57" s="38"/>
    </row>
    <row r="58" spans="1:6" s="51" customFormat="1" ht="63.75" hidden="1" customHeight="1" x14ac:dyDescent="0.2">
      <c r="A58" s="37">
        <v>503</v>
      </c>
      <c r="B58" s="14" t="s">
        <v>216</v>
      </c>
      <c r="C58" s="38">
        <f>C59</f>
        <v>0</v>
      </c>
      <c r="D58" s="38"/>
      <c r="E58" s="38">
        <f>E59</f>
        <v>0</v>
      </c>
      <c r="F58" s="38"/>
    </row>
    <row r="59" spans="1:6" s="51" customFormat="1" ht="25.5" hidden="1" customHeight="1" x14ac:dyDescent="0.2">
      <c r="A59" s="37">
        <v>503</v>
      </c>
      <c r="B59" s="14" t="s">
        <v>75</v>
      </c>
      <c r="C59" s="38">
        <f>C60</f>
        <v>0</v>
      </c>
      <c r="D59" s="38"/>
      <c r="E59" s="38">
        <f>E60</f>
        <v>0</v>
      </c>
      <c r="F59" s="38"/>
    </row>
    <row r="60" spans="1:6" s="51" customFormat="1" ht="25.5" hidden="1" customHeight="1" x14ac:dyDescent="0.2">
      <c r="A60" s="37">
        <v>503</v>
      </c>
      <c r="B60" s="14" t="s">
        <v>76</v>
      </c>
      <c r="C60" s="38">
        <f>Ведом!F131</f>
        <v>0</v>
      </c>
      <c r="D60" s="38"/>
      <c r="E60" s="38">
        <f>Ведом!H131</f>
        <v>0</v>
      </c>
      <c r="F60" s="38"/>
    </row>
    <row r="61" spans="1:6" s="51" customFormat="1" ht="38.25" hidden="1" customHeight="1" x14ac:dyDescent="0.2">
      <c r="A61" s="37">
        <v>503</v>
      </c>
      <c r="B61" s="14" t="s">
        <v>213</v>
      </c>
      <c r="C61" s="38" t="e">
        <f>C62</f>
        <v>#REF!</v>
      </c>
      <c r="D61" s="38" t="e">
        <f>D62</f>
        <v>#REF!</v>
      </c>
      <c r="E61" s="38" t="e">
        <f>E62</f>
        <v>#REF!</v>
      </c>
      <c r="F61" s="38" t="e">
        <f>F62</f>
        <v>#REF!</v>
      </c>
    </row>
    <row r="62" spans="1:6" s="51" customFormat="1" ht="25.5" hidden="1" customHeight="1" x14ac:dyDescent="0.2">
      <c r="A62" s="37">
        <v>503</v>
      </c>
      <c r="B62" s="14" t="s">
        <v>75</v>
      </c>
      <c r="C62" s="38" t="e">
        <f>#REF!</f>
        <v>#REF!</v>
      </c>
      <c r="D62" s="38" t="e">
        <f>#REF!</f>
        <v>#REF!</v>
      </c>
      <c r="E62" s="38" t="e">
        <f>#REF!</f>
        <v>#REF!</v>
      </c>
      <c r="F62" s="38" t="e">
        <f>#REF!</f>
        <v>#REF!</v>
      </c>
    </row>
    <row r="63" spans="1:6" s="52" customFormat="1" ht="0.75" hidden="1" customHeight="1" x14ac:dyDescent="0.2">
      <c r="A63" s="37">
        <v>503</v>
      </c>
      <c r="B63" s="14" t="s">
        <v>173</v>
      </c>
      <c r="C63" s="38"/>
      <c r="D63" s="38"/>
      <c r="E63" s="38"/>
      <c r="F63" s="38"/>
    </row>
    <row r="64" spans="1:6" ht="12" hidden="1" customHeight="1" x14ac:dyDescent="0.2">
      <c r="A64" s="33">
        <v>600</v>
      </c>
      <c r="B64" s="48" t="s">
        <v>244</v>
      </c>
      <c r="C64" s="36">
        <f>C65+C76</f>
        <v>0</v>
      </c>
      <c r="D64" s="36">
        <f>D65+D76</f>
        <v>0</v>
      </c>
      <c r="E64" s="36">
        <f>E65+E76</f>
        <v>0</v>
      </c>
      <c r="F64" s="36">
        <f>F65+F76</f>
        <v>0</v>
      </c>
    </row>
    <row r="65" spans="1:6" ht="12.75" hidden="1" customHeight="1" x14ac:dyDescent="0.2">
      <c r="A65" s="33">
        <v>602</v>
      </c>
      <c r="B65" s="48" t="s">
        <v>245</v>
      </c>
      <c r="C65" s="36">
        <f>C66</f>
        <v>0</v>
      </c>
      <c r="D65" s="36">
        <f>D66</f>
        <v>0</v>
      </c>
      <c r="E65" s="36">
        <f>E66</f>
        <v>0</v>
      </c>
      <c r="F65" s="36">
        <f>F66</f>
        <v>0</v>
      </c>
    </row>
    <row r="66" spans="1:6" ht="12.75" hidden="1" customHeight="1" x14ac:dyDescent="0.2">
      <c r="A66" s="37">
        <v>602</v>
      </c>
      <c r="B66" s="14" t="s">
        <v>94</v>
      </c>
      <c r="C66" s="38">
        <f>C67+C72</f>
        <v>0</v>
      </c>
      <c r="D66" s="38">
        <f>D67+D72</f>
        <v>0</v>
      </c>
      <c r="E66" s="38">
        <f>E67+E72</f>
        <v>0</v>
      </c>
      <c r="F66" s="38">
        <f>F67+F72</f>
        <v>0</v>
      </c>
    </row>
    <row r="67" spans="1:6" ht="38.25" hidden="1" customHeight="1" x14ac:dyDescent="0.2">
      <c r="A67" s="37">
        <v>602</v>
      </c>
      <c r="B67" s="14" t="s">
        <v>176</v>
      </c>
      <c r="C67" s="38">
        <f t="shared" ref="C67:F70" si="4">C68</f>
        <v>0</v>
      </c>
      <c r="D67" s="38">
        <f t="shared" si="4"/>
        <v>0</v>
      </c>
      <c r="E67" s="38">
        <f t="shared" si="4"/>
        <v>0</v>
      </c>
      <c r="F67" s="38">
        <f t="shared" si="4"/>
        <v>0</v>
      </c>
    </row>
    <row r="68" spans="1:6" ht="25.5" hidden="1" customHeight="1" x14ac:dyDescent="0.2">
      <c r="A68" s="37">
        <v>602</v>
      </c>
      <c r="B68" s="14" t="s">
        <v>237</v>
      </c>
      <c r="C68" s="38">
        <f t="shared" si="4"/>
        <v>0</v>
      </c>
      <c r="D68" s="38">
        <f t="shared" si="4"/>
        <v>0</v>
      </c>
      <c r="E68" s="38">
        <f t="shared" si="4"/>
        <v>0</v>
      </c>
      <c r="F68" s="38">
        <f t="shared" si="4"/>
        <v>0</v>
      </c>
    </row>
    <row r="69" spans="1:6" ht="38.25" hidden="1" customHeight="1" x14ac:dyDescent="0.2">
      <c r="A69" s="37">
        <v>602</v>
      </c>
      <c r="B69" s="14" t="s">
        <v>240</v>
      </c>
      <c r="C69" s="38">
        <f t="shared" si="4"/>
        <v>0</v>
      </c>
      <c r="D69" s="38">
        <f t="shared" si="4"/>
        <v>0</v>
      </c>
      <c r="E69" s="38">
        <f t="shared" si="4"/>
        <v>0</v>
      </c>
      <c r="F69" s="38">
        <f t="shared" si="4"/>
        <v>0</v>
      </c>
    </row>
    <row r="70" spans="1:6" ht="25.5" hidden="1" customHeight="1" x14ac:dyDescent="0.2">
      <c r="A70" s="37">
        <v>602</v>
      </c>
      <c r="B70" s="14" t="s">
        <v>75</v>
      </c>
      <c r="C70" s="38">
        <f t="shared" si="4"/>
        <v>0</v>
      </c>
      <c r="D70" s="38">
        <f t="shared" si="4"/>
        <v>0</v>
      </c>
      <c r="E70" s="38">
        <f t="shared" si="4"/>
        <v>0</v>
      </c>
      <c r="F70" s="38">
        <f t="shared" si="4"/>
        <v>0</v>
      </c>
    </row>
    <row r="71" spans="1:6" ht="25.5" hidden="1" customHeight="1" x14ac:dyDescent="0.2">
      <c r="A71" s="37">
        <v>602</v>
      </c>
      <c r="B71" s="14" t="s">
        <v>76</v>
      </c>
      <c r="C71" s="38">
        <f>Ведом!F154</f>
        <v>0</v>
      </c>
      <c r="D71" s="38">
        <f>Ведом!G154</f>
        <v>0</v>
      </c>
      <c r="E71" s="38">
        <f>Ведом!H154</f>
        <v>0</v>
      </c>
      <c r="F71" s="38">
        <f>Ведом!I154</f>
        <v>0</v>
      </c>
    </row>
    <row r="72" spans="1:6" ht="76.5" hidden="1" customHeight="1" x14ac:dyDescent="0.2">
      <c r="A72" s="37">
        <v>602</v>
      </c>
      <c r="B72" s="14" t="s">
        <v>108</v>
      </c>
      <c r="C72" s="38">
        <f>C73</f>
        <v>0</v>
      </c>
      <c r="D72" s="38"/>
      <c r="E72" s="38">
        <f>E73</f>
        <v>0</v>
      </c>
      <c r="F72" s="38"/>
    </row>
    <row r="73" spans="1:6" ht="25.5" hidden="1" customHeight="1" x14ac:dyDescent="0.2">
      <c r="A73" s="37">
        <v>602</v>
      </c>
      <c r="B73" s="14" t="s">
        <v>241</v>
      </c>
      <c r="C73" s="38">
        <f>C74</f>
        <v>0</v>
      </c>
      <c r="D73" s="38"/>
      <c r="E73" s="38">
        <f>E74</f>
        <v>0</v>
      </c>
      <c r="F73" s="38"/>
    </row>
    <row r="74" spans="1:6" ht="25.5" hidden="1" customHeight="1" x14ac:dyDescent="0.2">
      <c r="A74" s="37">
        <v>602</v>
      </c>
      <c r="B74" s="14" t="s">
        <v>75</v>
      </c>
      <c r="C74" s="38">
        <f>C75</f>
        <v>0</v>
      </c>
      <c r="D74" s="38"/>
      <c r="E74" s="38">
        <f>E75</f>
        <v>0</v>
      </c>
      <c r="F74" s="38"/>
    </row>
    <row r="75" spans="1:6" ht="1.5" hidden="1" customHeight="1" x14ac:dyDescent="0.2">
      <c r="A75" s="37">
        <v>602</v>
      </c>
      <c r="B75" s="14" t="s">
        <v>76</v>
      </c>
      <c r="C75" s="38">
        <f>Ведом!F158</f>
        <v>0</v>
      </c>
      <c r="D75" s="38"/>
      <c r="E75" s="38">
        <f>Ведом!H158</f>
        <v>0</v>
      </c>
      <c r="F75" s="38"/>
    </row>
    <row r="76" spans="1:6" s="51" customFormat="1" hidden="1" x14ac:dyDescent="0.2">
      <c r="A76" s="37">
        <v>605</v>
      </c>
      <c r="B76" s="14" t="s">
        <v>251</v>
      </c>
      <c r="C76" s="38">
        <f>Ведом!F159</f>
        <v>0</v>
      </c>
      <c r="D76" s="38">
        <f>Ведом!G159</f>
        <v>0</v>
      </c>
      <c r="E76" s="38">
        <f>Ведом!H159</f>
        <v>0</v>
      </c>
      <c r="F76" s="38">
        <f>Ведом!I159</f>
        <v>0</v>
      </c>
    </row>
    <row r="77" spans="1:6" s="51" customFormat="1" hidden="1" x14ac:dyDescent="0.2">
      <c r="A77" s="37">
        <v>503</v>
      </c>
      <c r="B77" s="14" t="s">
        <v>173</v>
      </c>
      <c r="C77" s="38"/>
      <c r="D77" s="38"/>
      <c r="E77" s="38"/>
      <c r="F77" s="38"/>
    </row>
    <row r="78" spans="1:6" s="84" customFormat="1" hidden="1" x14ac:dyDescent="0.2">
      <c r="A78" s="33">
        <v>600</v>
      </c>
      <c r="B78" s="34" t="s">
        <v>244</v>
      </c>
      <c r="C78" s="36">
        <f>C79</f>
        <v>0</v>
      </c>
      <c r="D78" s="36"/>
      <c r="E78" s="36"/>
      <c r="F78" s="36"/>
    </row>
    <row r="79" spans="1:6" s="51" customFormat="1" hidden="1" x14ac:dyDescent="0.2">
      <c r="A79" s="37">
        <v>605</v>
      </c>
      <c r="B79" s="14" t="s">
        <v>251</v>
      </c>
      <c r="C79" s="38">
        <f>Ведом!F159</f>
        <v>0</v>
      </c>
      <c r="D79" s="38"/>
      <c r="E79" s="38"/>
      <c r="F79" s="38"/>
    </row>
    <row r="80" spans="1:6" x14ac:dyDescent="0.2">
      <c r="A80" s="33" t="s">
        <v>14</v>
      </c>
      <c r="B80" s="34" t="s">
        <v>80</v>
      </c>
      <c r="C80" s="36">
        <f>C81+C89+C90+C91</f>
        <v>44169.849000000002</v>
      </c>
      <c r="D80" s="36">
        <f>D81+D89+D90+D91</f>
        <v>1907.098</v>
      </c>
      <c r="E80" s="36">
        <f t="shared" ref="E80:F80" si="5">E81+E89+E90</f>
        <v>40968.743000000002</v>
      </c>
      <c r="F80" s="36">
        <f t="shared" si="5"/>
        <v>1907.098</v>
      </c>
    </row>
    <row r="81" spans="1:6" s="51" customFormat="1" x14ac:dyDescent="0.2">
      <c r="A81" s="37">
        <v>701</v>
      </c>
      <c r="B81" s="14" t="s">
        <v>146</v>
      </c>
      <c r="C81" s="38">
        <f>Ведом!F446</f>
        <v>10385.603000000001</v>
      </c>
      <c r="D81" s="38">
        <f>Ведом!G446</f>
        <v>0</v>
      </c>
      <c r="E81" s="38">
        <f>Ведом!H446</f>
        <v>10287.939</v>
      </c>
      <c r="F81" s="38">
        <f>Ведом!I446</f>
        <v>0</v>
      </c>
    </row>
    <row r="82" spans="1:6" s="51" customFormat="1" ht="63.75" hidden="1" customHeight="1" x14ac:dyDescent="0.2">
      <c r="A82" s="37">
        <v>701</v>
      </c>
      <c r="B82" s="14" t="s">
        <v>187</v>
      </c>
      <c r="C82" s="38">
        <f>C83</f>
        <v>36.530999999999999</v>
      </c>
      <c r="D82" s="38">
        <f>D83</f>
        <v>0</v>
      </c>
      <c r="E82" s="38">
        <f>E83</f>
        <v>36.530999999999999</v>
      </c>
      <c r="F82" s="38">
        <f>F83</f>
        <v>0</v>
      </c>
    </row>
    <row r="83" spans="1:6" s="51" customFormat="1" ht="51" hidden="1" customHeight="1" x14ac:dyDescent="0.2">
      <c r="A83" s="37">
        <v>701</v>
      </c>
      <c r="B83" s="14" t="s">
        <v>114</v>
      </c>
      <c r="C83" s="38">
        <f>C86</f>
        <v>36.530999999999999</v>
      </c>
      <c r="D83" s="38">
        <f>D86</f>
        <v>0</v>
      </c>
      <c r="E83" s="38">
        <f>E86</f>
        <v>36.530999999999999</v>
      </c>
      <c r="F83" s="38">
        <f>F86</f>
        <v>0</v>
      </c>
    </row>
    <row r="84" spans="1:6" s="51" customFormat="1" ht="51" hidden="1" customHeight="1" x14ac:dyDescent="0.2">
      <c r="A84" s="37">
        <v>701</v>
      </c>
      <c r="B84" s="14" t="s">
        <v>114</v>
      </c>
      <c r="C84" s="38">
        <v>0</v>
      </c>
      <c r="D84" s="38">
        <v>0</v>
      </c>
      <c r="E84" s="38">
        <v>0</v>
      </c>
      <c r="F84" s="38">
        <v>0</v>
      </c>
    </row>
    <row r="85" spans="1:6" s="51" customFormat="1" ht="51" hidden="1" customHeight="1" x14ac:dyDescent="0.2">
      <c r="A85" s="37">
        <v>701</v>
      </c>
      <c r="B85" s="14" t="s">
        <v>114</v>
      </c>
      <c r="C85" s="38">
        <v>0</v>
      </c>
      <c r="D85" s="38">
        <v>0</v>
      </c>
      <c r="E85" s="38">
        <v>0</v>
      </c>
      <c r="F85" s="38">
        <v>0</v>
      </c>
    </row>
    <row r="86" spans="1:6" s="51" customFormat="1" ht="38.25" hidden="1" customHeight="1" x14ac:dyDescent="0.2">
      <c r="A86" s="37">
        <v>701</v>
      </c>
      <c r="B86" s="14" t="s">
        <v>148</v>
      </c>
      <c r="C86" s="38">
        <f t="shared" ref="C86:F87" si="6">C87</f>
        <v>36.530999999999999</v>
      </c>
      <c r="D86" s="38">
        <f t="shared" si="6"/>
        <v>0</v>
      </c>
      <c r="E86" s="38">
        <f t="shared" si="6"/>
        <v>36.530999999999999</v>
      </c>
      <c r="F86" s="38">
        <f t="shared" si="6"/>
        <v>0</v>
      </c>
    </row>
    <row r="87" spans="1:6" s="51" customFormat="1" ht="25.5" hidden="1" customHeight="1" x14ac:dyDescent="0.2">
      <c r="A87" s="37">
        <v>701</v>
      </c>
      <c r="B87" s="14" t="s">
        <v>102</v>
      </c>
      <c r="C87" s="38">
        <f t="shared" si="6"/>
        <v>36.530999999999999</v>
      </c>
      <c r="D87" s="38">
        <f t="shared" si="6"/>
        <v>0</v>
      </c>
      <c r="E87" s="38">
        <f t="shared" si="6"/>
        <v>36.530999999999999</v>
      </c>
      <c r="F87" s="38">
        <f t="shared" si="6"/>
        <v>0</v>
      </c>
    </row>
    <row r="88" spans="1:6" s="51" customFormat="1" ht="12.75" hidden="1" customHeight="1" x14ac:dyDescent="0.2">
      <c r="A88" s="37">
        <v>701</v>
      </c>
      <c r="B88" s="14" t="s">
        <v>103</v>
      </c>
      <c r="C88" s="38">
        <f>Ведом!F461</f>
        <v>36.530999999999999</v>
      </c>
      <c r="D88" s="38">
        <f>Ведом!G461</f>
        <v>0</v>
      </c>
      <c r="E88" s="38">
        <f>Ведом!H461</f>
        <v>36.530999999999999</v>
      </c>
      <c r="F88" s="38">
        <f>Ведом!I461</f>
        <v>0</v>
      </c>
    </row>
    <row r="89" spans="1:6" s="51" customFormat="1" x14ac:dyDescent="0.2">
      <c r="A89" s="37">
        <v>702</v>
      </c>
      <c r="B89" s="14" t="s">
        <v>81</v>
      </c>
      <c r="C89" s="38">
        <f>Ведом!F42+Ведом!F462</f>
        <v>29512.863000000001</v>
      </c>
      <c r="D89" s="38">
        <f>Ведом!G470</f>
        <v>0</v>
      </c>
      <c r="E89" s="38">
        <f>Ведом!H42+Ведом!H462</f>
        <v>26296.69</v>
      </c>
      <c r="F89" s="38">
        <f>Ведом!I42+Ведом!I462</f>
        <v>0</v>
      </c>
    </row>
    <row r="90" spans="1:6" s="51" customFormat="1" ht="14.25" customHeight="1" x14ac:dyDescent="0.2">
      <c r="A90" s="37">
        <v>707</v>
      </c>
      <c r="B90" s="14" t="s">
        <v>167</v>
      </c>
      <c r="C90" s="38">
        <f>Ведом!F163+Ведом!F514</f>
        <v>4271.3829999999998</v>
      </c>
      <c r="D90" s="38">
        <f>Ведом!G163+Ведом!G514</f>
        <v>1907.098</v>
      </c>
      <c r="E90" s="38">
        <f>Ведом!H163+Ведом!H514</f>
        <v>4384.1139999999996</v>
      </c>
      <c r="F90" s="38">
        <f>Ведом!I163+Ведом!I514</f>
        <v>1907.098</v>
      </c>
    </row>
    <row r="91" spans="1:6" s="51" customFormat="1" ht="14.25" hidden="1" customHeight="1" x14ac:dyDescent="0.2">
      <c r="A91" s="37">
        <v>709</v>
      </c>
      <c r="B91" s="49" t="s">
        <v>288</v>
      </c>
      <c r="C91" s="38"/>
      <c r="D91" s="38"/>
      <c r="E91" s="38"/>
      <c r="F91" s="38"/>
    </row>
    <row r="92" spans="1:6" x14ac:dyDescent="0.2">
      <c r="A92" s="33" t="s">
        <v>35</v>
      </c>
      <c r="B92" s="34" t="s">
        <v>116</v>
      </c>
      <c r="C92" s="36">
        <f>C93</f>
        <v>37083.949000000001</v>
      </c>
      <c r="D92" s="36">
        <f>D93</f>
        <v>189.99</v>
      </c>
      <c r="E92" s="36">
        <f>E93</f>
        <v>38726.072999999997</v>
      </c>
      <c r="F92" s="36">
        <f>F93</f>
        <v>205.07499999999999</v>
      </c>
    </row>
    <row r="93" spans="1:6" s="51" customFormat="1" x14ac:dyDescent="0.2">
      <c r="A93" s="37">
        <v>801</v>
      </c>
      <c r="B93" s="14" t="s">
        <v>117</v>
      </c>
      <c r="C93" s="38">
        <f>Ведом!F179</f>
        <v>37083.949000000001</v>
      </c>
      <c r="D93" s="38">
        <f>Ведом!G179</f>
        <v>189.99</v>
      </c>
      <c r="E93" s="38">
        <f>Ведом!H179</f>
        <v>38726.072999999997</v>
      </c>
      <c r="F93" s="38">
        <f>Ведом!I179</f>
        <v>205.07499999999999</v>
      </c>
    </row>
    <row r="94" spans="1:6" x14ac:dyDescent="0.2">
      <c r="A94" s="33" t="s">
        <v>39</v>
      </c>
      <c r="B94" s="34" t="s">
        <v>118</v>
      </c>
      <c r="C94" s="36">
        <f>C95+C96+C97+C125</f>
        <v>27505.177</v>
      </c>
      <c r="D94" s="36">
        <f t="shared" ref="D94:F94" si="7">D95+D96+D97+D125</f>
        <v>25555.395999999997</v>
      </c>
      <c r="E94" s="36">
        <f t="shared" si="7"/>
        <v>27513.081999999999</v>
      </c>
      <c r="F94" s="36">
        <f t="shared" si="7"/>
        <v>25563.257999999998</v>
      </c>
    </row>
    <row r="95" spans="1:6" s="51" customFormat="1" ht="11.25" customHeight="1" x14ac:dyDescent="0.2">
      <c r="A95" s="37">
        <v>1001</v>
      </c>
      <c r="B95" s="14" t="s">
        <v>151</v>
      </c>
      <c r="C95" s="38">
        <f>Ведом!F518</f>
        <v>1587</v>
      </c>
      <c r="D95" s="38">
        <v>0</v>
      </c>
      <c r="E95" s="38">
        <f>Ведом!H518</f>
        <v>1587</v>
      </c>
      <c r="F95" s="38">
        <v>0</v>
      </c>
    </row>
    <row r="96" spans="1:6" s="51" customFormat="1" hidden="1" x14ac:dyDescent="0.2">
      <c r="A96" s="37">
        <v>1003</v>
      </c>
      <c r="B96" s="14" t="s">
        <v>119</v>
      </c>
      <c r="C96" s="38">
        <f>Ведом!F229</f>
        <v>0</v>
      </c>
      <c r="D96" s="38">
        <f>Ведом!G229</f>
        <v>0</v>
      </c>
      <c r="E96" s="38">
        <f>Ведом!H229</f>
        <v>0</v>
      </c>
      <c r="F96" s="38">
        <f>Ведом!I229</f>
        <v>0</v>
      </c>
    </row>
    <row r="97" spans="1:6" s="51" customFormat="1" x14ac:dyDescent="0.2">
      <c r="A97" s="37">
        <v>1004</v>
      </c>
      <c r="B97" s="14" t="s">
        <v>124</v>
      </c>
      <c r="C97" s="38">
        <f>Ведом!F247+Ведом!F540</f>
        <v>25868.177</v>
      </c>
      <c r="D97" s="38">
        <f>Ведом!G247+Ведом!G540</f>
        <v>25555.395999999997</v>
      </c>
      <c r="E97" s="38">
        <f>Ведом!H247+Ведом!H540</f>
        <v>25876.081999999999</v>
      </c>
      <c r="F97" s="38">
        <f>Ведом!I247+Ведом!I540</f>
        <v>25563.257999999998</v>
      </c>
    </row>
    <row r="98" spans="1:6" s="51" customFormat="1" ht="12.75" hidden="1" customHeight="1" x14ac:dyDescent="0.2">
      <c r="A98" s="37">
        <v>1004</v>
      </c>
      <c r="B98" s="14" t="s">
        <v>94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12.75" hidden="1" customHeight="1" x14ac:dyDescent="0.2">
      <c r="A99" s="37">
        <v>1004</v>
      </c>
      <c r="B99" s="14" t="s">
        <v>94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12.75" hidden="1" customHeight="1" x14ac:dyDescent="0.2">
      <c r="A100" s="37">
        <v>1004</v>
      </c>
      <c r="B100" s="14" t="s">
        <v>94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120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12.75" hidden="1" customHeight="1" x14ac:dyDescent="0.2">
      <c r="A102" s="37">
        <v>1004</v>
      </c>
      <c r="B102" s="14" t="s">
        <v>120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12.75" hidden="1" customHeight="1" x14ac:dyDescent="0.2">
      <c r="A103" s="37">
        <v>1004</v>
      </c>
      <c r="B103" s="14" t="s">
        <v>120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38.25" hidden="1" customHeight="1" x14ac:dyDescent="0.2">
      <c r="A104" s="37">
        <v>1004</v>
      </c>
      <c r="B104" s="14" t="s">
        <v>125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38.25" hidden="1" customHeight="1" x14ac:dyDescent="0.2">
      <c r="A105" s="37">
        <v>1004</v>
      </c>
      <c r="B105" s="14" t="s">
        <v>125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25.5" hidden="1" customHeight="1" x14ac:dyDescent="0.2">
      <c r="A106" s="37">
        <v>1004</v>
      </c>
      <c r="B106" s="14" t="s">
        <v>126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12.75" hidden="1" customHeight="1" x14ac:dyDescent="0.2">
      <c r="A107" s="37">
        <v>1004</v>
      </c>
      <c r="B107" s="14" t="s">
        <v>127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25.5" hidden="1" customHeight="1" x14ac:dyDescent="0.2">
      <c r="A108" s="37">
        <v>1004</v>
      </c>
      <c r="B108" s="14" t="s">
        <v>82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>
        <v>1004</v>
      </c>
      <c r="B109" s="14" t="s">
        <v>95</v>
      </c>
      <c r="C109" s="38">
        <v>0</v>
      </c>
      <c r="D109" s="38">
        <v>0</v>
      </c>
      <c r="E109" s="38">
        <v>0</v>
      </c>
      <c r="F109" s="38">
        <v>0</v>
      </c>
    </row>
    <row r="110" spans="1:6" s="51" customFormat="1" ht="12.75" hidden="1" customHeight="1" x14ac:dyDescent="0.2">
      <c r="A110" s="37">
        <v>1004</v>
      </c>
      <c r="B110" s="14" t="s">
        <v>95</v>
      </c>
      <c r="C110" s="38">
        <v>0</v>
      </c>
      <c r="D110" s="38">
        <v>0</v>
      </c>
      <c r="E110" s="38">
        <v>0</v>
      </c>
      <c r="F110" s="38">
        <v>0</v>
      </c>
    </row>
    <row r="111" spans="1:6" s="51" customFormat="1" ht="51" hidden="1" customHeight="1" x14ac:dyDescent="0.2">
      <c r="A111" s="37">
        <v>1004</v>
      </c>
      <c r="B111" s="14" t="s">
        <v>128</v>
      </c>
      <c r="C111" s="38">
        <v>0</v>
      </c>
      <c r="D111" s="38">
        <v>0</v>
      </c>
      <c r="E111" s="38">
        <v>0</v>
      </c>
      <c r="F111" s="38">
        <v>0</v>
      </c>
    </row>
    <row r="112" spans="1:6" s="51" customFormat="1" ht="51" hidden="1" customHeight="1" x14ac:dyDescent="0.2">
      <c r="A112" s="37">
        <v>1004</v>
      </c>
      <c r="B112" s="14" t="s">
        <v>128</v>
      </c>
      <c r="C112" s="38">
        <v>0</v>
      </c>
      <c r="D112" s="38">
        <v>0</v>
      </c>
      <c r="E112" s="38">
        <v>0</v>
      </c>
      <c r="F112" s="38">
        <v>0</v>
      </c>
    </row>
    <row r="113" spans="1:6" s="51" customFormat="1" ht="25.5" hidden="1" customHeight="1" x14ac:dyDescent="0.2">
      <c r="A113" s="37">
        <v>1004</v>
      </c>
      <c r="B113" s="14" t="s">
        <v>126</v>
      </c>
      <c r="C113" s="38">
        <v>0</v>
      </c>
      <c r="D113" s="38">
        <v>0</v>
      </c>
      <c r="E113" s="38">
        <v>0</v>
      </c>
      <c r="F113" s="38">
        <v>0</v>
      </c>
    </row>
    <row r="114" spans="1:6" s="51" customFormat="1" ht="12.75" hidden="1" customHeight="1" x14ac:dyDescent="0.2">
      <c r="A114" s="37">
        <v>1004</v>
      </c>
      <c r="B114" s="14" t="s">
        <v>127</v>
      </c>
      <c r="C114" s="38">
        <v>0</v>
      </c>
      <c r="D114" s="38">
        <v>0</v>
      </c>
      <c r="E114" s="38">
        <v>0</v>
      </c>
      <c r="F114" s="38">
        <v>0</v>
      </c>
    </row>
    <row r="115" spans="1:6" s="51" customFormat="1" ht="12.75" hidden="1" customHeight="1" x14ac:dyDescent="0.2">
      <c r="A115" s="37" t="s">
        <v>165</v>
      </c>
      <c r="B115" s="14" t="s">
        <v>94</v>
      </c>
      <c r="C115" s="38" t="e">
        <f t="shared" ref="C115:F117" si="8">C116</f>
        <v>#REF!</v>
      </c>
      <c r="D115" s="38" t="e">
        <f t="shared" si="8"/>
        <v>#REF!</v>
      </c>
      <c r="E115" s="38" t="e">
        <f t="shared" si="8"/>
        <v>#REF!</v>
      </c>
      <c r="F115" s="38" t="e">
        <f t="shared" si="8"/>
        <v>#REF!</v>
      </c>
    </row>
    <row r="116" spans="1:6" s="51" customFormat="1" ht="38.25" hidden="1" customHeight="1" x14ac:dyDescent="0.2">
      <c r="A116" s="37" t="s">
        <v>165</v>
      </c>
      <c r="B116" s="14" t="s">
        <v>176</v>
      </c>
      <c r="C116" s="38" t="e">
        <f>C117+C121</f>
        <v>#REF!</v>
      </c>
      <c r="D116" s="38" t="e">
        <f>D117+D121</f>
        <v>#REF!</v>
      </c>
      <c r="E116" s="38" t="e">
        <f>E117+E121</f>
        <v>#REF!</v>
      </c>
      <c r="F116" s="38" t="e">
        <f>F117+F121</f>
        <v>#REF!</v>
      </c>
    </row>
    <row r="117" spans="1:6" s="51" customFormat="1" ht="25.5" hidden="1" customHeight="1" x14ac:dyDescent="0.2">
      <c r="A117" s="37" t="s">
        <v>165</v>
      </c>
      <c r="B117" s="14" t="s">
        <v>237</v>
      </c>
      <c r="C117" s="38" t="e">
        <f t="shared" si="8"/>
        <v>#REF!</v>
      </c>
      <c r="D117" s="38" t="e">
        <f t="shared" si="8"/>
        <v>#REF!</v>
      </c>
      <c r="E117" s="38" t="e">
        <f t="shared" si="8"/>
        <v>#REF!</v>
      </c>
      <c r="F117" s="38" t="e">
        <f t="shared" si="8"/>
        <v>#REF!</v>
      </c>
    </row>
    <row r="118" spans="1:6" s="51" customFormat="1" ht="63.75" hidden="1" customHeight="1" x14ac:dyDescent="0.2">
      <c r="A118" s="37">
        <v>1004</v>
      </c>
      <c r="B118" s="14" t="s">
        <v>249</v>
      </c>
      <c r="C118" s="38" t="e">
        <f t="shared" ref="C118:F119" si="9">C119</f>
        <v>#REF!</v>
      </c>
      <c r="D118" s="38" t="e">
        <f t="shared" si="9"/>
        <v>#REF!</v>
      </c>
      <c r="E118" s="38" t="e">
        <f t="shared" si="9"/>
        <v>#REF!</v>
      </c>
      <c r="F118" s="38" t="e">
        <f t="shared" si="9"/>
        <v>#REF!</v>
      </c>
    </row>
    <row r="119" spans="1:6" s="51" customFormat="1" ht="25.5" hidden="1" customHeight="1" x14ac:dyDescent="0.2">
      <c r="A119" s="37" t="s">
        <v>165</v>
      </c>
      <c r="B119" s="14" t="s">
        <v>182</v>
      </c>
      <c r="C119" s="38" t="e">
        <f t="shared" si="9"/>
        <v>#REF!</v>
      </c>
      <c r="D119" s="38" t="e">
        <f t="shared" si="9"/>
        <v>#REF!</v>
      </c>
      <c r="E119" s="38" t="e">
        <f t="shared" si="9"/>
        <v>#REF!</v>
      </c>
      <c r="F119" s="38" t="e">
        <f t="shared" si="9"/>
        <v>#REF!</v>
      </c>
    </row>
    <row r="120" spans="1:6" s="51" customFormat="1" ht="12.75" hidden="1" customHeight="1" x14ac:dyDescent="0.2">
      <c r="A120" s="37" t="s">
        <v>165</v>
      </c>
      <c r="B120" s="14" t="s">
        <v>183</v>
      </c>
      <c r="C120" s="38" t="e">
        <f>Ведом!#REF!</f>
        <v>#REF!</v>
      </c>
      <c r="D120" s="38" t="e">
        <f>Ведом!#REF!</f>
        <v>#REF!</v>
      </c>
      <c r="E120" s="38" t="e">
        <f>Ведом!#REF!</f>
        <v>#REF!</v>
      </c>
      <c r="F120" s="38" t="e">
        <f>Ведом!#REF!</f>
        <v>#REF!</v>
      </c>
    </row>
    <row r="121" spans="1:6" s="51" customFormat="1" ht="54" hidden="1" customHeight="1" x14ac:dyDescent="0.2">
      <c r="A121" s="37" t="s">
        <v>165</v>
      </c>
      <c r="B121" s="14" t="s">
        <v>170</v>
      </c>
      <c r="C121" s="38" t="e">
        <f t="shared" ref="C121:F123" si="10">C122</f>
        <v>#REF!</v>
      </c>
      <c r="D121" s="38" t="e">
        <f t="shared" si="10"/>
        <v>#REF!</v>
      </c>
      <c r="E121" s="38" t="e">
        <f t="shared" si="10"/>
        <v>#REF!</v>
      </c>
      <c r="F121" s="38" t="e">
        <f t="shared" si="10"/>
        <v>#REF!</v>
      </c>
    </row>
    <row r="122" spans="1:6" s="51" customFormat="1" ht="38.25" hidden="1" customHeight="1" x14ac:dyDescent="0.2">
      <c r="A122" s="37">
        <v>1004</v>
      </c>
      <c r="B122" s="14" t="s">
        <v>125</v>
      </c>
      <c r="C122" s="38" t="e">
        <f t="shared" si="10"/>
        <v>#REF!</v>
      </c>
      <c r="D122" s="38" t="e">
        <f t="shared" si="10"/>
        <v>#REF!</v>
      </c>
      <c r="E122" s="38" t="e">
        <f t="shared" si="10"/>
        <v>#REF!</v>
      </c>
      <c r="F122" s="38" t="e">
        <f t="shared" si="10"/>
        <v>#REF!</v>
      </c>
    </row>
    <row r="123" spans="1:6" s="51" customFormat="1" ht="25.5" hidden="1" customHeight="1" x14ac:dyDescent="0.2">
      <c r="A123" s="37" t="s">
        <v>165</v>
      </c>
      <c r="B123" s="14" t="s">
        <v>182</v>
      </c>
      <c r="C123" s="38" t="e">
        <f t="shared" si="10"/>
        <v>#REF!</v>
      </c>
      <c r="D123" s="38" t="e">
        <f t="shared" si="10"/>
        <v>#REF!</v>
      </c>
      <c r="E123" s="38" t="e">
        <f t="shared" si="10"/>
        <v>#REF!</v>
      </c>
      <c r="F123" s="38" t="e">
        <f t="shared" si="10"/>
        <v>#REF!</v>
      </c>
    </row>
    <row r="124" spans="1:6" s="51" customFormat="1" ht="12.75" hidden="1" customHeight="1" x14ac:dyDescent="0.2">
      <c r="A124" s="37" t="s">
        <v>165</v>
      </c>
      <c r="B124" s="14" t="s">
        <v>183</v>
      </c>
      <c r="C124" s="38" t="e">
        <f>Ведом!#REF!</f>
        <v>#REF!</v>
      </c>
      <c r="D124" s="38" t="e">
        <f>Ведом!#REF!</f>
        <v>#REF!</v>
      </c>
      <c r="E124" s="38" t="e">
        <f>Ведом!#REF!</f>
        <v>#REF!</v>
      </c>
      <c r="F124" s="38" t="e">
        <f>Ведом!#REF!</f>
        <v>#REF!</v>
      </c>
    </row>
    <row r="125" spans="1:6" s="51" customFormat="1" x14ac:dyDescent="0.2">
      <c r="A125" s="37">
        <f>Ведом!C254</f>
        <v>1006</v>
      </c>
      <c r="B125" s="14" t="s">
        <v>254</v>
      </c>
      <c r="C125" s="38">
        <f>Ведом!F254</f>
        <v>50</v>
      </c>
      <c r="D125" s="38">
        <f>Ведом!D254</f>
        <v>0</v>
      </c>
      <c r="E125" s="38">
        <f>Ведом!H254</f>
        <v>50</v>
      </c>
      <c r="F125" s="38">
        <f>Ведом!I254</f>
        <v>0</v>
      </c>
    </row>
    <row r="126" spans="1:6" ht="38.25" hidden="1" customHeight="1" x14ac:dyDescent="0.2">
      <c r="A126" s="37">
        <v>1006</v>
      </c>
      <c r="B126" s="14" t="s">
        <v>253</v>
      </c>
      <c r="C126" s="38">
        <f t="shared" ref="C126:F128" si="11">C127</f>
        <v>0</v>
      </c>
      <c r="D126" s="38">
        <f t="shared" si="11"/>
        <v>0</v>
      </c>
      <c r="E126" s="38">
        <f t="shared" si="11"/>
        <v>0</v>
      </c>
      <c r="F126" s="38">
        <f t="shared" si="11"/>
        <v>0</v>
      </c>
    </row>
    <row r="127" spans="1:6" ht="38.25" hidden="1" customHeight="1" x14ac:dyDescent="0.2">
      <c r="A127" s="37">
        <v>1006</v>
      </c>
      <c r="B127" s="103" t="s">
        <v>252</v>
      </c>
      <c r="C127" s="38">
        <f t="shared" si="11"/>
        <v>0</v>
      </c>
      <c r="D127" s="38">
        <f t="shared" si="11"/>
        <v>0</v>
      </c>
      <c r="E127" s="38">
        <f t="shared" si="11"/>
        <v>0</v>
      </c>
      <c r="F127" s="38">
        <f t="shared" si="11"/>
        <v>0</v>
      </c>
    </row>
    <row r="128" spans="1:6" ht="25.5" hidden="1" customHeight="1" x14ac:dyDescent="0.2">
      <c r="A128" s="37">
        <v>1006</v>
      </c>
      <c r="B128" s="14" t="str">
        <f>Ведом!B260</f>
        <v>Предоставление субсидий бюджетным, автономным учреждениям и иным некоммерческим организациям</v>
      </c>
      <c r="C128" s="38">
        <f t="shared" si="11"/>
        <v>0</v>
      </c>
      <c r="D128" s="38">
        <f t="shared" si="11"/>
        <v>0</v>
      </c>
      <c r="E128" s="38">
        <f t="shared" si="11"/>
        <v>0</v>
      </c>
      <c r="F128" s="38">
        <f t="shared" si="11"/>
        <v>0</v>
      </c>
    </row>
    <row r="129" spans="1:6" ht="12.75" hidden="1" customHeight="1" x14ac:dyDescent="0.2">
      <c r="A129" s="37">
        <f>Ведом!C261</f>
        <v>1006</v>
      </c>
      <c r="B129" s="14" t="str">
        <f>Ведом!B261</f>
        <v>Субсидии автономным учреждениям</v>
      </c>
      <c r="C129" s="38">
        <f>Ведом!F261</f>
        <v>0</v>
      </c>
      <c r="D129" s="38">
        <f>Ведом!G261</f>
        <v>0</v>
      </c>
      <c r="E129" s="38">
        <f>Ведом!H261</f>
        <v>0</v>
      </c>
      <c r="F129" s="38">
        <f>Ведом!I261</f>
        <v>0</v>
      </c>
    </row>
    <row r="130" spans="1:6" ht="76.5" hidden="1" customHeight="1" x14ac:dyDescent="0.2">
      <c r="A130" s="37">
        <v>1006</v>
      </c>
      <c r="B130" s="14" t="s">
        <v>108</v>
      </c>
      <c r="C130" s="38">
        <f>C131</f>
        <v>0</v>
      </c>
      <c r="D130" s="38"/>
      <c r="E130" s="38">
        <f>E131</f>
        <v>0</v>
      </c>
      <c r="F130" s="38"/>
    </row>
    <row r="131" spans="1:6" ht="38.25" hidden="1" customHeight="1" x14ac:dyDescent="0.2">
      <c r="A131" s="37">
        <v>1006</v>
      </c>
      <c r="B131" s="14" t="s">
        <v>257</v>
      </c>
      <c r="C131" s="38">
        <f>C132</f>
        <v>0</v>
      </c>
      <c r="D131" s="38"/>
      <c r="E131" s="38">
        <f>E132</f>
        <v>0</v>
      </c>
      <c r="F131" s="38"/>
    </row>
    <row r="132" spans="1:6" ht="25.5" hidden="1" customHeight="1" x14ac:dyDescent="0.2">
      <c r="A132" s="37">
        <v>1006</v>
      </c>
      <c r="B132" s="14" t="s">
        <v>102</v>
      </c>
      <c r="C132" s="38">
        <f>C133</f>
        <v>0</v>
      </c>
      <c r="D132" s="38"/>
      <c r="E132" s="38">
        <f>E133</f>
        <v>0</v>
      </c>
      <c r="F132" s="38"/>
    </row>
    <row r="133" spans="1:6" ht="12.75" hidden="1" customHeight="1" x14ac:dyDescent="0.2">
      <c r="A133" s="37">
        <v>1006</v>
      </c>
      <c r="B133" s="14" t="s">
        <v>103</v>
      </c>
      <c r="C133" s="38">
        <f>Ведом!F265</f>
        <v>0</v>
      </c>
      <c r="D133" s="38"/>
      <c r="E133" s="38">
        <f>Ведом!H265</f>
        <v>0</v>
      </c>
      <c r="F133" s="38"/>
    </row>
    <row r="134" spans="1:6" x14ac:dyDescent="0.2">
      <c r="A134" s="33" t="s">
        <v>43</v>
      </c>
      <c r="B134" s="34" t="s">
        <v>129</v>
      </c>
      <c r="C134" s="36">
        <f>C135</f>
        <v>3362.799</v>
      </c>
      <c r="D134" s="36">
        <f>D135</f>
        <v>0</v>
      </c>
      <c r="E134" s="36">
        <f>E135</f>
        <v>3398.0389999999998</v>
      </c>
      <c r="F134" s="36">
        <f>F135</f>
        <v>0</v>
      </c>
    </row>
    <row r="135" spans="1:6" s="51" customFormat="1" x14ac:dyDescent="0.2">
      <c r="A135" s="37">
        <v>1101</v>
      </c>
      <c r="B135" s="14" t="s">
        <v>130</v>
      </c>
      <c r="C135" s="38">
        <f>Ведом!F266</f>
        <v>3362.799</v>
      </c>
      <c r="D135" s="38">
        <f>Ведом!G266</f>
        <v>0</v>
      </c>
      <c r="E135" s="38">
        <f>Ведом!H266</f>
        <v>3398.0389999999998</v>
      </c>
      <c r="F135" s="38">
        <f>Ведом!I266</f>
        <v>0</v>
      </c>
    </row>
    <row r="136" spans="1:6" ht="56.25" hidden="1" customHeight="1" x14ac:dyDescent="0.2">
      <c r="A136" s="37">
        <v>1101</v>
      </c>
      <c r="B136" s="14" t="s">
        <v>187</v>
      </c>
      <c r="C136" s="38">
        <f t="shared" ref="C136:F139" si="12">C137</f>
        <v>2570.8649999999998</v>
      </c>
      <c r="D136" s="38">
        <f t="shared" si="12"/>
        <v>0</v>
      </c>
      <c r="E136" s="38">
        <f t="shared" si="12"/>
        <v>2606.105</v>
      </c>
      <c r="F136" s="38">
        <f t="shared" si="12"/>
        <v>0</v>
      </c>
    </row>
    <row r="137" spans="1:6" ht="51" hidden="1" customHeight="1" x14ac:dyDescent="0.2">
      <c r="A137" s="37">
        <v>1101</v>
      </c>
      <c r="B137" s="14" t="s">
        <v>114</v>
      </c>
      <c r="C137" s="38">
        <f t="shared" ref="C137:F138" si="13">C138</f>
        <v>2570.8649999999998</v>
      </c>
      <c r="D137" s="38">
        <f t="shared" si="13"/>
        <v>0</v>
      </c>
      <c r="E137" s="38">
        <f t="shared" si="13"/>
        <v>2606.105</v>
      </c>
      <c r="F137" s="38">
        <f t="shared" si="13"/>
        <v>0</v>
      </c>
    </row>
    <row r="138" spans="1:6" ht="38.25" hidden="1" customHeight="1" x14ac:dyDescent="0.2">
      <c r="A138" s="37">
        <v>1101</v>
      </c>
      <c r="B138" s="14" t="s">
        <v>115</v>
      </c>
      <c r="C138" s="38">
        <f t="shared" si="13"/>
        <v>2570.8649999999998</v>
      </c>
      <c r="D138" s="38">
        <f t="shared" si="13"/>
        <v>0</v>
      </c>
      <c r="E138" s="38">
        <f t="shared" si="13"/>
        <v>2606.105</v>
      </c>
      <c r="F138" s="38">
        <f t="shared" si="13"/>
        <v>0</v>
      </c>
    </row>
    <row r="139" spans="1:6" ht="25.5" hidden="1" customHeight="1" x14ac:dyDescent="0.2">
      <c r="A139" s="37">
        <v>1101</v>
      </c>
      <c r="B139" s="14" t="s">
        <v>102</v>
      </c>
      <c r="C139" s="38">
        <f t="shared" si="12"/>
        <v>2570.8649999999998</v>
      </c>
      <c r="D139" s="38">
        <f t="shared" si="12"/>
        <v>0</v>
      </c>
      <c r="E139" s="38">
        <f t="shared" si="12"/>
        <v>2606.105</v>
      </c>
      <c r="F139" s="38">
        <f t="shared" si="12"/>
        <v>0</v>
      </c>
    </row>
    <row r="140" spans="1:6" ht="15" hidden="1" customHeight="1" x14ac:dyDescent="0.2">
      <c r="A140" s="37">
        <v>1101</v>
      </c>
      <c r="B140" s="14" t="s">
        <v>103</v>
      </c>
      <c r="C140" s="38">
        <f>Ведом!F279</f>
        <v>2570.8649999999998</v>
      </c>
      <c r="D140" s="38">
        <f>Ведом!G279</f>
        <v>0</v>
      </c>
      <c r="E140" s="38">
        <f>Ведом!H279</f>
        <v>2606.105</v>
      </c>
      <c r="F140" s="38">
        <f>Ведом!I279</f>
        <v>0</v>
      </c>
    </row>
    <row r="141" spans="1:6" ht="1.1499999999999999" hidden="1" customHeight="1" x14ac:dyDescent="0.2">
      <c r="A141" s="37">
        <v>1101</v>
      </c>
      <c r="B141" s="14" t="s">
        <v>204</v>
      </c>
      <c r="C141" s="38">
        <f>C142+C146</f>
        <v>15482.92</v>
      </c>
      <c r="D141" s="38">
        <f>D142+D146</f>
        <v>7741.46</v>
      </c>
      <c r="E141" s="38">
        <f>E142+E146</f>
        <v>15482.92</v>
      </c>
      <c r="F141" s="38">
        <f>F142+F146</f>
        <v>7741.46</v>
      </c>
    </row>
    <row r="142" spans="1:6" ht="76.5" hidden="1" customHeight="1" x14ac:dyDescent="0.2">
      <c r="A142" s="37">
        <v>1101</v>
      </c>
      <c r="B142" s="14" t="s">
        <v>108</v>
      </c>
      <c r="C142" s="38">
        <f>C143</f>
        <v>7741.46</v>
      </c>
      <c r="D142" s="38"/>
      <c r="E142" s="38">
        <f>E143</f>
        <v>7741.46</v>
      </c>
      <c r="F142" s="38"/>
    </row>
    <row r="143" spans="1:6" ht="51" hidden="1" customHeight="1" x14ac:dyDescent="0.2">
      <c r="A143" s="37">
        <v>1101</v>
      </c>
      <c r="B143" s="14" t="s">
        <v>224</v>
      </c>
      <c r="C143" s="38">
        <f>C144</f>
        <v>7741.46</v>
      </c>
      <c r="D143" s="38"/>
      <c r="E143" s="38">
        <f>E144</f>
        <v>7741.46</v>
      </c>
      <c r="F143" s="38"/>
    </row>
    <row r="144" spans="1:6" ht="25.5" hidden="1" customHeight="1" x14ac:dyDescent="0.2">
      <c r="A144" s="37">
        <v>1101</v>
      </c>
      <c r="B144" s="14" t="s">
        <v>126</v>
      </c>
      <c r="C144" s="38">
        <f>C145</f>
        <v>7741.46</v>
      </c>
      <c r="D144" s="38"/>
      <c r="E144" s="38">
        <f>E145</f>
        <v>7741.46</v>
      </c>
      <c r="F144" s="38"/>
    </row>
    <row r="145" spans="1:7" ht="12.75" hidden="1" customHeight="1" x14ac:dyDescent="0.2">
      <c r="A145" s="37">
        <v>1101</v>
      </c>
      <c r="B145" s="14" t="s">
        <v>127</v>
      </c>
      <c r="C145" s="38">
        <f>Ведом!F540</f>
        <v>7741.46</v>
      </c>
      <c r="D145" s="38"/>
      <c r="E145" s="38">
        <f>Ведом!H540</f>
        <v>7741.46</v>
      </c>
      <c r="F145" s="38"/>
    </row>
    <row r="146" spans="1:7" ht="25.5" hidden="1" customHeight="1" x14ac:dyDescent="0.2">
      <c r="A146" s="37">
        <v>1101</v>
      </c>
      <c r="B146" s="14" t="s">
        <v>225</v>
      </c>
      <c r="C146" s="38">
        <f t="shared" ref="C146:F147" si="14">C147</f>
        <v>7741.46</v>
      </c>
      <c r="D146" s="38">
        <f t="shared" si="14"/>
        <v>7741.46</v>
      </c>
      <c r="E146" s="38">
        <f t="shared" si="14"/>
        <v>7741.46</v>
      </c>
      <c r="F146" s="38">
        <f t="shared" si="14"/>
        <v>7741.46</v>
      </c>
    </row>
    <row r="147" spans="1:7" ht="25.5" hidden="1" customHeight="1" x14ac:dyDescent="0.2">
      <c r="A147" s="37">
        <v>1101</v>
      </c>
      <c r="B147" s="14" t="s">
        <v>126</v>
      </c>
      <c r="C147" s="38">
        <f t="shared" si="14"/>
        <v>7741.46</v>
      </c>
      <c r="D147" s="38">
        <f t="shared" si="14"/>
        <v>7741.46</v>
      </c>
      <c r="E147" s="38">
        <f t="shared" si="14"/>
        <v>7741.46</v>
      </c>
      <c r="F147" s="38">
        <f t="shared" si="14"/>
        <v>7741.46</v>
      </c>
    </row>
    <row r="148" spans="1:7" ht="12.75" hidden="1" customHeight="1" x14ac:dyDescent="0.2">
      <c r="A148" s="37">
        <v>1101</v>
      </c>
      <c r="B148" s="14" t="s">
        <v>127</v>
      </c>
      <c r="C148" s="38">
        <f>Ведом!F543</f>
        <v>7741.46</v>
      </c>
      <c r="D148" s="38">
        <f>Ведом!G543</f>
        <v>7741.46</v>
      </c>
      <c r="E148" s="38">
        <f>Ведом!H543</f>
        <v>7741.46</v>
      </c>
      <c r="F148" s="38">
        <f>Ведом!I543</f>
        <v>7741.46</v>
      </c>
    </row>
    <row r="149" spans="1:7" x14ac:dyDescent="0.2">
      <c r="A149" s="33">
        <v>1200</v>
      </c>
      <c r="B149" s="34" t="s">
        <v>154</v>
      </c>
      <c r="C149" s="36">
        <f>C150</f>
        <v>1626.2329999999999</v>
      </c>
      <c r="D149" s="36">
        <v>0</v>
      </c>
      <c r="E149" s="36">
        <f>E150</f>
        <v>1626.2329999999999</v>
      </c>
      <c r="F149" s="36">
        <v>0</v>
      </c>
    </row>
    <row r="150" spans="1:7" s="51" customFormat="1" x14ac:dyDescent="0.2">
      <c r="A150" s="37">
        <v>1202</v>
      </c>
      <c r="B150" s="14" t="s">
        <v>155</v>
      </c>
      <c r="C150" s="38">
        <f>Ведом!F544</f>
        <v>1626.2329999999999</v>
      </c>
      <c r="D150" s="38">
        <f>Ведом!G544</f>
        <v>0</v>
      </c>
      <c r="E150" s="38">
        <f>Ведом!H544</f>
        <v>1626.2329999999999</v>
      </c>
      <c r="F150" s="38">
        <f>Ведом!I544</f>
        <v>0</v>
      </c>
    </row>
    <row r="151" spans="1:7" ht="25.5" x14ac:dyDescent="0.2">
      <c r="A151" s="33" t="s">
        <v>16</v>
      </c>
      <c r="B151" s="34" t="s">
        <v>283</v>
      </c>
      <c r="C151" s="36">
        <f>C152</f>
        <v>1220</v>
      </c>
      <c r="D151" s="36">
        <v>0</v>
      </c>
      <c r="E151" s="36">
        <f>E152</f>
        <v>1100</v>
      </c>
      <c r="F151" s="36">
        <v>0</v>
      </c>
    </row>
    <row r="152" spans="1:7" s="51" customFormat="1" ht="25.5" x14ac:dyDescent="0.2">
      <c r="A152" s="37">
        <v>1301</v>
      </c>
      <c r="B152" s="14" t="s">
        <v>278</v>
      </c>
      <c r="C152" s="38">
        <f>Ведом!F48</f>
        <v>1220</v>
      </c>
      <c r="D152" s="38">
        <v>0</v>
      </c>
      <c r="E152" s="38">
        <f>Ведом!H48</f>
        <v>1100</v>
      </c>
      <c r="F152" s="38">
        <v>0</v>
      </c>
    </row>
    <row r="153" spans="1:7" ht="38.25" x14ac:dyDescent="0.2">
      <c r="A153" s="33" t="s">
        <v>18</v>
      </c>
      <c r="B153" s="34" t="s">
        <v>284</v>
      </c>
      <c r="C153" s="36">
        <f>C154+C155</f>
        <v>27190.362999999998</v>
      </c>
      <c r="D153" s="36">
        <f>D154+D155</f>
        <v>363</v>
      </c>
      <c r="E153" s="36">
        <f>E154+E155</f>
        <v>27415.418999999998</v>
      </c>
      <c r="F153" s="36">
        <f>F154+F155</f>
        <v>363</v>
      </c>
    </row>
    <row r="154" spans="1:7" s="51" customFormat="1" ht="25.5" x14ac:dyDescent="0.2">
      <c r="A154" s="37">
        <v>1401</v>
      </c>
      <c r="B154" s="14" t="s">
        <v>91</v>
      </c>
      <c r="C154" s="38">
        <f>Ведом!F55</f>
        <v>20032.05</v>
      </c>
      <c r="D154" s="38">
        <f>Ведом!G55</f>
        <v>363</v>
      </c>
      <c r="E154" s="38">
        <f>Ведом!H55</f>
        <v>20032.05</v>
      </c>
      <c r="F154" s="38">
        <f>Ведом!I55</f>
        <v>363</v>
      </c>
    </row>
    <row r="155" spans="1:7" s="51" customFormat="1" x14ac:dyDescent="0.2">
      <c r="A155" s="37">
        <v>1403</v>
      </c>
      <c r="B155" s="14" t="s">
        <v>277</v>
      </c>
      <c r="C155" s="38">
        <f>Ведом!F61</f>
        <v>7158.3130000000001</v>
      </c>
      <c r="D155" s="38">
        <f>Ведом!G61</f>
        <v>0</v>
      </c>
      <c r="E155" s="38">
        <f>Ведом!H61</f>
        <v>7383.3689999999997</v>
      </c>
      <c r="F155" s="38">
        <f>Ведом!I61</f>
        <v>0</v>
      </c>
    </row>
    <row r="156" spans="1:7" s="51" customFormat="1" x14ac:dyDescent="0.2">
      <c r="A156" s="159" t="s">
        <v>274</v>
      </c>
      <c r="B156" s="160"/>
      <c r="C156" s="36">
        <f>Ведом!F559</f>
        <v>8893.3770000000004</v>
      </c>
      <c r="D156" s="36"/>
      <c r="E156" s="36">
        <f>Ведом!H559</f>
        <v>10713.377</v>
      </c>
      <c r="F156" s="36"/>
    </row>
    <row r="157" spans="1:7" ht="12.75" customHeight="1" x14ac:dyDescent="0.2">
      <c r="A157" s="159" t="s">
        <v>8</v>
      </c>
      <c r="B157" s="160"/>
      <c r="C157" s="36">
        <f>C16+C37+C42+C80+C92+C94+C134+C149+C151+C153+C156+C78</f>
        <v>242216.57800000001</v>
      </c>
      <c r="D157" s="36">
        <f t="shared" ref="D157:F157" si="15">D16+D37+D42+D80+D92+D94+D134+D149+D151+D153+D156</f>
        <v>32819.856999999996</v>
      </c>
      <c r="E157" s="36">
        <f t="shared" si="15"/>
        <v>243787.91599999997</v>
      </c>
      <c r="F157" s="36">
        <f t="shared" si="15"/>
        <v>33177.534</v>
      </c>
      <c r="G157" s="3" t="s">
        <v>329</v>
      </c>
    </row>
    <row r="158" spans="1:7" hidden="1" x14ac:dyDescent="0.2">
      <c r="A158" s="37">
        <v>0</v>
      </c>
      <c r="B158" s="14" t="s">
        <v>158</v>
      </c>
      <c r="C158" s="38">
        <v>0</v>
      </c>
      <c r="D158" s="38">
        <v>0</v>
      </c>
      <c r="E158" s="116"/>
    </row>
    <row r="159" spans="1:7" hidden="1" x14ac:dyDescent="0.2">
      <c r="A159" s="37">
        <v>0</v>
      </c>
      <c r="B159" s="14" t="s">
        <v>158</v>
      </c>
      <c r="C159" s="38">
        <v>0</v>
      </c>
      <c r="D159" s="38">
        <v>0</v>
      </c>
      <c r="E159" s="116"/>
    </row>
    <row r="160" spans="1:7" hidden="1" x14ac:dyDescent="0.2">
      <c r="A160" s="37">
        <v>0</v>
      </c>
      <c r="B160" s="14" t="s">
        <v>158</v>
      </c>
      <c r="C160" s="38">
        <v>0</v>
      </c>
      <c r="D160" s="38">
        <v>0</v>
      </c>
      <c r="E160" s="116"/>
    </row>
    <row r="161" spans="1:11" hidden="1" x14ac:dyDescent="0.2">
      <c r="A161" s="37">
        <v>0</v>
      </c>
      <c r="B161" s="14" t="s">
        <v>158</v>
      </c>
      <c r="C161" s="38">
        <v>0</v>
      </c>
      <c r="D161" s="38">
        <v>0</v>
      </c>
      <c r="E161" s="116"/>
    </row>
    <row r="162" spans="1:11" hidden="1" x14ac:dyDescent="0.2">
      <c r="A162" s="37">
        <v>0</v>
      </c>
      <c r="B162" s="14" t="s">
        <v>158</v>
      </c>
      <c r="C162" s="38">
        <v>0</v>
      </c>
      <c r="D162" s="38">
        <v>0</v>
      </c>
      <c r="E162" s="116"/>
    </row>
    <row r="163" spans="1:11" hidden="1" x14ac:dyDescent="0.2">
      <c r="A163" s="37">
        <v>0</v>
      </c>
      <c r="B163" s="14" t="s">
        <v>158</v>
      </c>
      <c r="C163" s="38">
        <v>0</v>
      </c>
      <c r="D163" s="38">
        <v>0</v>
      </c>
      <c r="E163" s="116"/>
    </row>
    <row r="164" spans="1:11" hidden="1" x14ac:dyDescent="0.2">
      <c r="A164" s="37">
        <v>0</v>
      </c>
      <c r="B164" s="14" t="s">
        <v>158</v>
      </c>
      <c r="C164" s="38">
        <v>0</v>
      </c>
      <c r="D164" s="38">
        <v>0</v>
      </c>
      <c r="E164" s="116"/>
    </row>
    <row r="165" spans="1:11" hidden="1" x14ac:dyDescent="0.2">
      <c r="A165" s="37">
        <v>0</v>
      </c>
      <c r="B165" s="14" t="s">
        <v>158</v>
      </c>
      <c r="C165" s="38">
        <v>0</v>
      </c>
      <c r="D165" s="38">
        <v>0</v>
      </c>
      <c r="E165" s="116"/>
    </row>
    <row r="166" spans="1:11" hidden="1" x14ac:dyDescent="0.2">
      <c r="A166" s="37">
        <v>0</v>
      </c>
      <c r="B166" s="14" t="s">
        <v>158</v>
      </c>
      <c r="C166" s="38">
        <v>0</v>
      </c>
      <c r="D166" s="38">
        <v>0</v>
      </c>
      <c r="E166" s="116"/>
    </row>
    <row r="167" spans="1:11" hidden="1" x14ac:dyDescent="0.2">
      <c r="A167" s="37">
        <v>0</v>
      </c>
      <c r="B167" s="14" t="s">
        <v>158</v>
      </c>
      <c r="C167" s="38">
        <v>0</v>
      </c>
      <c r="D167" s="38">
        <v>0</v>
      </c>
      <c r="E167" s="116"/>
    </row>
    <row r="168" spans="1:11" hidden="1" x14ac:dyDescent="0.2">
      <c r="A168" s="37">
        <v>0</v>
      </c>
      <c r="B168" s="14" t="s">
        <v>158</v>
      </c>
      <c r="C168" s="38">
        <v>0</v>
      </c>
      <c r="D168" s="38">
        <v>0</v>
      </c>
      <c r="E168" s="116"/>
    </row>
    <row r="171" spans="1:11" s="10" customFormat="1" ht="71.650000000000006" customHeight="1" x14ac:dyDescent="0.2">
      <c r="A171" s="39"/>
      <c r="B171" s="40"/>
      <c r="C171" s="41"/>
      <c r="D171" s="42"/>
      <c r="E171" s="117"/>
      <c r="F171" s="117"/>
      <c r="G171" s="3"/>
      <c r="K171" s="3"/>
    </row>
    <row r="172" spans="1:11" s="10" customFormat="1" x14ac:dyDescent="0.2">
      <c r="A172" s="39"/>
      <c r="B172" s="40"/>
      <c r="C172" s="41"/>
      <c r="D172" s="42"/>
      <c r="E172" s="117"/>
      <c r="F172" s="117"/>
      <c r="G172" s="3"/>
      <c r="K172" s="3"/>
    </row>
    <row r="173" spans="1:11" s="10" customFormat="1" x14ac:dyDescent="0.2">
      <c r="A173" s="39"/>
      <c r="B173" s="40"/>
      <c r="C173" s="41"/>
      <c r="D173" s="42"/>
      <c r="E173" s="117"/>
      <c r="F173" s="117"/>
      <c r="G173" s="3"/>
    </row>
    <row r="174" spans="1:11" s="10" customFormat="1" x14ac:dyDescent="0.2">
      <c r="A174" s="39"/>
      <c r="B174" s="40"/>
      <c r="C174" s="41"/>
      <c r="D174" s="42"/>
      <c r="E174" s="117"/>
      <c r="F174" s="117"/>
      <c r="G174" s="3"/>
    </row>
    <row r="175" spans="1:11" s="10" customFormat="1" x14ac:dyDescent="0.2">
      <c r="A175" s="39"/>
      <c r="B175" s="40"/>
      <c r="C175" s="41"/>
      <c r="D175" s="42"/>
      <c r="E175" s="117"/>
      <c r="F175" s="117"/>
    </row>
    <row r="176" spans="1:11" x14ac:dyDescent="0.2">
      <c r="B176" s="44"/>
      <c r="G176" s="10"/>
      <c r="K176" s="10"/>
    </row>
    <row r="177" spans="2:11" x14ac:dyDescent="0.2">
      <c r="B177" s="44"/>
      <c r="G177" s="10"/>
      <c r="K177" s="10"/>
    </row>
    <row r="178" spans="2:11" x14ac:dyDescent="0.2">
      <c r="B178" s="44"/>
      <c r="G178" s="10"/>
    </row>
    <row r="179" spans="2:11" x14ac:dyDescent="0.2">
      <c r="G179" s="10"/>
    </row>
  </sheetData>
  <sheetProtection selectLockedCells="1" selectUnlockedCells="1"/>
  <mergeCells count="14">
    <mergeCell ref="A1:G1"/>
    <mergeCell ref="A157:B157"/>
    <mergeCell ref="A11:A14"/>
    <mergeCell ref="B11:B14"/>
    <mergeCell ref="A156:B156"/>
    <mergeCell ref="A2:F2"/>
    <mergeCell ref="A3:F3"/>
    <mergeCell ref="A4:F4"/>
    <mergeCell ref="A5:F5"/>
    <mergeCell ref="A6:F6"/>
    <mergeCell ref="A9:F9"/>
    <mergeCell ref="C13:D13"/>
    <mergeCell ref="E13:F13"/>
    <mergeCell ref="C11:F12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K225"/>
  <sheetViews>
    <sheetView tabSelected="1" view="pageBreakPreview" topLeftCell="A111" zoomScaleSheetLayoutView="100" workbookViewId="0">
      <selection activeCell="K70" sqref="K70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8" width="1.7109375" style="4" customWidth="1"/>
    <col min="9" max="16384" width="9.140625" style="4"/>
  </cols>
  <sheetData>
    <row r="1" spans="1:7" x14ac:dyDescent="0.2">
      <c r="A1" s="135" t="s">
        <v>334</v>
      </c>
    </row>
    <row r="2" spans="1:7" s="5" customFormat="1" ht="14.25" x14ac:dyDescent="0.2">
      <c r="A2" s="179" t="s">
        <v>332</v>
      </c>
      <c r="B2" s="179"/>
      <c r="C2" s="179"/>
      <c r="D2" s="179"/>
      <c r="E2" s="179"/>
      <c r="F2" s="179"/>
      <c r="G2" s="179"/>
    </row>
    <row r="3" spans="1:7" s="1" customFormat="1" ht="14.25" x14ac:dyDescent="0.2">
      <c r="A3" s="179" t="s">
        <v>0</v>
      </c>
      <c r="B3" s="179"/>
      <c r="C3" s="179"/>
      <c r="D3" s="179"/>
      <c r="E3" s="179"/>
      <c r="F3" s="179"/>
      <c r="G3" s="179"/>
    </row>
    <row r="4" spans="1:7" s="1" customFormat="1" ht="14.25" x14ac:dyDescent="0.2">
      <c r="A4" s="179" t="s">
        <v>164</v>
      </c>
      <c r="B4" s="179"/>
      <c r="C4" s="179"/>
      <c r="D4" s="179"/>
      <c r="E4" s="179"/>
      <c r="F4" s="179"/>
      <c r="G4" s="179"/>
    </row>
    <row r="5" spans="1:7" s="1" customFormat="1" ht="14.25" x14ac:dyDescent="0.2">
      <c r="A5" s="179" t="s">
        <v>163</v>
      </c>
      <c r="B5" s="179"/>
      <c r="C5" s="179"/>
      <c r="D5" s="179"/>
      <c r="E5" s="179"/>
      <c r="F5" s="179"/>
      <c r="G5" s="179"/>
    </row>
    <row r="6" spans="1:7" s="1" customFormat="1" ht="14.25" x14ac:dyDescent="0.2">
      <c r="A6" s="145" t="s">
        <v>297</v>
      </c>
      <c r="B6" s="145"/>
      <c r="C6" s="145"/>
      <c r="D6" s="145"/>
      <c r="E6" s="145"/>
      <c r="F6" s="145"/>
      <c r="G6" s="145"/>
    </row>
    <row r="7" spans="1:7" s="1" customFormat="1" ht="8.65" customHeight="1" x14ac:dyDescent="0.2">
      <c r="A7" s="112"/>
      <c r="B7" s="112"/>
      <c r="C7" s="112"/>
      <c r="D7" s="112"/>
      <c r="E7" s="112"/>
      <c r="F7" s="67"/>
      <c r="G7" s="68"/>
    </row>
    <row r="8" spans="1:7" s="5" customFormat="1" ht="28.15" customHeight="1" x14ac:dyDescent="0.2">
      <c r="A8" s="180" t="s">
        <v>298</v>
      </c>
      <c r="B8" s="180"/>
      <c r="C8" s="180"/>
      <c r="D8" s="180"/>
      <c r="E8" s="180"/>
      <c r="F8" s="180"/>
      <c r="G8" s="180"/>
    </row>
    <row r="9" spans="1:7" s="5" customFormat="1" ht="14.25" x14ac:dyDescent="0.2">
      <c r="A9" s="71"/>
      <c r="B9" s="71"/>
      <c r="C9" s="71"/>
      <c r="D9" s="71"/>
      <c r="E9" s="19"/>
      <c r="F9" s="19"/>
      <c r="G9" s="19"/>
    </row>
    <row r="10" spans="1:7" s="5" customFormat="1" ht="14.25" customHeight="1" x14ac:dyDescent="0.2">
      <c r="A10" s="185" t="s">
        <v>10</v>
      </c>
      <c r="B10" s="150" t="s">
        <v>4</v>
      </c>
      <c r="C10" s="150" t="s">
        <v>5</v>
      </c>
      <c r="D10" s="181" t="s">
        <v>273</v>
      </c>
      <c r="E10" s="184"/>
      <c r="F10" s="184"/>
      <c r="G10" s="182"/>
    </row>
    <row r="11" spans="1:7" s="5" customFormat="1" ht="14.25" customHeight="1" x14ac:dyDescent="0.2">
      <c r="A11" s="185"/>
      <c r="B11" s="151"/>
      <c r="C11" s="151"/>
      <c r="D11" s="181" t="s">
        <v>289</v>
      </c>
      <c r="E11" s="182"/>
      <c r="F11" s="183" t="s">
        <v>294</v>
      </c>
      <c r="G11" s="182"/>
    </row>
    <row r="12" spans="1:7" s="5" customFormat="1" ht="51.75" customHeight="1" x14ac:dyDescent="0.2">
      <c r="A12" s="185"/>
      <c r="B12" s="152"/>
      <c r="C12" s="152"/>
      <c r="D12" s="115" t="s">
        <v>6</v>
      </c>
      <c r="E12" s="89" t="s">
        <v>295</v>
      </c>
      <c r="F12" s="115" t="s">
        <v>6</v>
      </c>
      <c r="G12" s="89" t="s">
        <v>295</v>
      </c>
    </row>
    <row r="13" spans="1:7" ht="25.5" x14ac:dyDescent="0.2">
      <c r="A13" s="60" t="s">
        <v>299</v>
      </c>
      <c r="B13" s="60" t="str">
        <f>Ведом!D17</f>
        <v>0100000000</v>
      </c>
      <c r="C13" s="60"/>
      <c r="D13" s="61">
        <f>D14+D16+D18+D20+D23</f>
        <v>42064.322999999997</v>
      </c>
      <c r="E13" s="61">
        <f>E14+E16+E18+E20+E23</f>
        <v>363</v>
      </c>
      <c r="F13" s="61">
        <f>F14+F16+F18+F20+F23</f>
        <v>42169.379000000001</v>
      </c>
      <c r="G13" s="61">
        <f>G14+G16+G18+G20+G23</f>
        <v>363</v>
      </c>
    </row>
    <row r="14" spans="1:7" ht="38.25" x14ac:dyDescent="0.2">
      <c r="A14" s="9" t="s">
        <v>73</v>
      </c>
      <c r="B14" s="9" t="s">
        <v>12</v>
      </c>
      <c r="C14" s="9">
        <v>100</v>
      </c>
      <c r="D14" s="53">
        <f>D15</f>
        <v>12229.955999999998</v>
      </c>
      <c r="E14" s="53">
        <f>E15</f>
        <v>0</v>
      </c>
      <c r="F14" s="53">
        <f>F15</f>
        <v>12229.955999999998</v>
      </c>
      <c r="G14" s="53">
        <f>G15</f>
        <v>0</v>
      </c>
    </row>
    <row r="15" spans="1:7" x14ac:dyDescent="0.2">
      <c r="A15" s="9" t="s">
        <v>135</v>
      </c>
      <c r="B15" s="9" t="s">
        <v>12</v>
      </c>
      <c r="C15" s="9">
        <v>110</v>
      </c>
      <c r="D15" s="53">
        <f>Ведом!F23+Ведом!F37</f>
        <v>12229.955999999998</v>
      </c>
      <c r="E15" s="53">
        <f>Ведом!G23+Ведом!G37</f>
        <v>0</v>
      </c>
      <c r="F15" s="53">
        <f>Ведом!H23+Ведом!H37</f>
        <v>12229.955999999998</v>
      </c>
      <c r="G15" s="53">
        <f>Ведом!I23+Ведом!I37</f>
        <v>0</v>
      </c>
    </row>
    <row r="16" spans="1:7" ht="17.25" customHeight="1" x14ac:dyDescent="0.2">
      <c r="A16" s="49" t="s">
        <v>75</v>
      </c>
      <c r="B16" s="9" t="s">
        <v>12</v>
      </c>
      <c r="C16" s="9">
        <v>200</v>
      </c>
      <c r="D16" s="53">
        <f>D17</f>
        <v>502.517</v>
      </c>
      <c r="E16" s="53">
        <f>E17</f>
        <v>0</v>
      </c>
      <c r="F16" s="53">
        <f>F17</f>
        <v>502.517</v>
      </c>
      <c r="G16" s="53">
        <f>G17</f>
        <v>0</v>
      </c>
    </row>
    <row r="17" spans="1:7" ht="25.5" x14ac:dyDescent="0.2">
      <c r="A17" s="9" t="s">
        <v>76</v>
      </c>
      <c r="B17" s="9" t="s">
        <v>12</v>
      </c>
      <c r="C17" s="9">
        <v>240</v>
      </c>
      <c r="D17" s="53">
        <f>Ведом!F25+Ведом!F39</f>
        <v>502.517</v>
      </c>
      <c r="E17" s="53">
        <f>Ведом!G25+Ведом!G39</f>
        <v>0</v>
      </c>
      <c r="F17" s="53">
        <f>Ведом!H25+Ведом!H39</f>
        <v>502.517</v>
      </c>
      <c r="G17" s="53">
        <f>Ведом!I25+Ведом!I39</f>
        <v>0</v>
      </c>
    </row>
    <row r="18" spans="1:7" hidden="1" x14ac:dyDescent="0.2">
      <c r="A18" s="9" t="s">
        <v>77</v>
      </c>
      <c r="B18" s="9" t="s">
        <v>12</v>
      </c>
      <c r="C18" s="9">
        <v>800</v>
      </c>
      <c r="D18" s="53">
        <f>D19</f>
        <v>0</v>
      </c>
      <c r="E18" s="53">
        <f>E19</f>
        <v>0</v>
      </c>
      <c r="F18" s="53">
        <f>F19</f>
        <v>0</v>
      </c>
      <c r="G18" s="53">
        <f>G19</f>
        <v>0</v>
      </c>
    </row>
    <row r="19" spans="1:7" hidden="1" x14ac:dyDescent="0.2">
      <c r="A19" s="9" t="s">
        <v>78</v>
      </c>
      <c r="B19" s="9" t="s">
        <v>12</v>
      </c>
      <c r="C19" s="9">
        <v>850</v>
      </c>
      <c r="D19" s="53">
        <f>Ведом!F41</f>
        <v>0</v>
      </c>
      <c r="E19" s="53">
        <f>Ведом!G41</f>
        <v>0</v>
      </c>
      <c r="F19" s="53">
        <f>Ведом!H41</f>
        <v>0</v>
      </c>
      <c r="G19" s="53">
        <f>Ведом!I41</f>
        <v>0</v>
      </c>
    </row>
    <row r="20" spans="1:7" x14ac:dyDescent="0.2">
      <c r="A20" s="9" t="s">
        <v>85</v>
      </c>
      <c r="B20" s="9" t="s">
        <v>12</v>
      </c>
      <c r="C20" s="9">
        <v>500</v>
      </c>
      <c r="D20" s="53">
        <f>D21+D22</f>
        <v>28111.85</v>
      </c>
      <c r="E20" s="53">
        <f>E21+E22</f>
        <v>363</v>
      </c>
      <c r="F20" s="53">
        <f>F21+F22</f>
        <v>28336.905999999999</v>
      </c>
      <c r="G20" s="53">
        <f>G21+G22</f>
        <v>363</v>
      </c>
    </row>
    <row r="21" spans="1:7" x14ac:dyDescent="0.2">
      <c r="A21" s="9" t="s">
        <v>93</v>
      </c>
      <c r="B21" s="9" t="s">
        <v>12</v>
      </c>
      <c r="C21" s="9">
        <v>510</v>
      </c>
      <c r="D21" s="53">
        <f>Ведом!F60</f>
        <v>20032.05</v>
      </c>
      <c r="E21" s="53">
        <f>Ведом!G60</f>
        <v>363</v>
      </c>
      <c r="F21" s="53">
        <f>Ведом!H60</f>
        <v>20032.05</v>
      </c>
      <c r="G21" s="53">
        <f>Ведом!I60</f>
        <v>363</v>
      </c>
    </row>
    <row r="22" spans="1:7" x14ac:dyDescent="0.2">
      <c r="A22" s="9" t="s">
        <v>86</v>
      </c>
      <c r="B22" s="9" t="s">
        <v>12</v>
      </c>
      <c r="C22" s="9">
        <v>540</v>
      </c>
      <c r="D22" s="53">
        <f>Ведом!F47+Ведом!F66</f>
        <v>8079.8</v>
      </c>
      <c r="E22" s="53">
        <f>Ведом!G47+Ведом!G66</f>
        <v>0</v>
      </c>
      <c r="F22" s="53">
        <f>Ведом!H47+Ведом!H66</f>
        <v>8304.8559999999998</v>
      </c>
      <c r="G22" s="53">
        <f>Ведом!I47+Ведом!I66</f>
        <v>0</v>
      </c>
    </row>
    <row r="23" spans="1:7" x14ac:dyDescent="0.2">
      <c r="A23" s="9" t="s">
        <v>89</v>
      </c>
      <c r="B23" s="9" t="s">
        <v>12</v>
      </c>
      <c r="C23" s="9">
        <v>700</v>
      </c>
      <c r="D23" s="53">
        <f>D24</f>
        <v>1220</v>
      </c>
      <c r="E23" s="53">
        <f>E24</f>
        <v>0</v>
      </c>
      <c r="F23" s="53">
        <f>F24</f>
        <v>1100</v>
      </c>
      <c r="G23" s="53">
        <f>G24</f>
        <v>0</v>
      </c>
    </row>
    <row r="24" spans="1:7" x14ac:dyDescent="0.2">
      <c r="A24" s="9" t="s">
        <v>90</v>
      </c>
      <c r="B24" s="9" t="s">
        <v>12</v>
      </c>
      <c r="C24" s="9">
        <v>730</v>
      </c>
      <c r="D24" s="53">
        <f>Ведом!F54</f>
        <v>1220</v>
      </c>
      <c r="E24" s="53">
        <f>Ведом!G54</f>
        <v>0</v>
      </c>
      <c r="F24" s="53">
        <f>Ведом!H54</f>
        <v>1100</v>
      </c>
      <c r="G24" s="53">
        <f>Ведом!I54</f>
        <v>0</v>
      </c>
    </row>
    <row r="25" spans="1:7" ht="25.5" x14ac:dyDescent="0.2">
      <c r="A25" s="60" t="s">
        <v>300</v>
      </c>
      <c r="B25" s="60" t="str">
        <f>Ведом!D69</f>
        <v>0200000000</v>
      </c>
      <c r="C25" s="60"/>
      <c r="D25" s="61">
        <f>D26+D28+D30+D32</f>
        <v>20393.523999999998</v>
      </c>
      <c r="E25" s="61">
        <f t="shared" ref="E25:G25" si="0">E26+E28+E30+E32</f>
        <v>17329.62</v>
      </c>
      <c r="F25" s="61">
        <f t="shared" si="0"/>
        <v>20731.635999999999</v>
      </c>
      <c r="G25" s="61">
        <f t="shared" si="0"/>
        <v>17664.349999999999</v>
      </c>
    </row>
    <row r="26" spans="1:7" ht="38.25" x14ac:dyDescent="0.2">
      <c r="A26" s="9" t="s">
        <v>73</v>
      </c>
      <c r="B26" s="9" t="s">
        <v>23</v>
      </c>
      <c r="C26" s="9">
        <v>100</v>
      </c>
      <c r="D26" s="53">
        <f>D27</f>
        <v>1516.865</v>
      </c>
      <c r="E26" s="53">
        <f>E27</f>
        <v>0</v>
      </c>
      <c r="F26" s="53">
        <f>F27</f>
        <v>1516.865</v>
      </c>
      <c r="G26" s="53">
        <f>G27</f>
        <v>0</v>
      </c>
    </row>
    <row r="27" spans="1:7" x14ac:dyDescent="0.2">
      <c r="A27" s="9" t="s">
        <v>135</v>
      </c>
      <c r="B27" s="9" t="s">
        <v>23</v>
      </c>
      <c r="C27" s="9">
        <v>110</v>
      </c>
      <c r="D27" s="53">
        <f>Ведом!F75</f>
        <v>1516.865</v>
      </c>
      <c r="E27" s="53">
        <f>Ведом!G75</f>
        <v>0</v>
      </c>
      <c r="F27" s="53">
        <f>Ведом!H75</f>
        <v>1516.865</v>
      </c>
      <c r="G27" s="53">
        <f>Ведом!I75</f>
        <v>0</v>
      </c>
    </row>
    <row r="28" spans="1:7" ht="13.5" customHeight="1" x14ac:dyDescent="0.2">
      <c r="A28" s="49" t="s">
        <v>75</v>
      </c>
      <c r="B28" s="9" t="s">
        <v>23</v>
      </c>
      <c r="C28" s="9">
        <v>200</v>
      </c>
      <c r="D28" s="53">
        <f>D29</f>
        <v>1045.039</v>
      </c>
      <c r="E28" s="53">
        <f>E29</f>
        <v>0</v>
      </c>
      <c r="F28" s="53">
        <f>F29</f>
        <v>1383.1509999999998</v>
      </c>
      <c r="G28" s="53">
        <f>G29</f>
        <v>334.73</v>
      </c>
    </row>
    <row r="29" spans="1:7" ht="25.5" x14ac:dyDescent="0.2">
      <c r="A29" s="9" t="s">
        <v>76</v>
      </c>
      <c r="B29" s="9" t="s">
        <v>23</v>
      </c>
      <c r="C29" s="9">
        <v>240</v>
      </c>
      <c r="D29" s="53">
        <f>Ведом!F77+Ведом!F121+Ведом!F160+Ведом!F244+Ведом!F107</f>
        <v>1045.039</v>
      </c>
      <c r="E29" s="53">
        <f>Ведом!G77+Ведом!G121+Ведом!G160+Ведом!G244+Ведом!G107</f>
        <v>0</v>
      </c>
      <c r="F29" s="53">
        <f>Ведом!H77+Ведом!H121+Ведом!H160+Ведом!H244+Ведом!H107</f>
        <v>1383.1509999999998</v>
      </c>
      <c r="G29" s="53">
        <f>Ведом!I77+Ведом!I121+Ведом!I160+Ведом!I244+Ведом!I107</f>
        <v>334.73</v>
      </c>
    </row>
    <row r="30" spans="1:7" x14ac:dyDescent="0.2">
      <c r="A30" s="9" t="s">
        <v>126</v>
      </c>
      <c r="B30" s="9" t="s">
        <v>23</v>
      </c>
      <c r="C30" s="9">
        <v>400</v>
      </c>
      <c r="D30" s="53">
        <f>D31</f>
        <v>17329.62</v>
      </c>
      <c r="E30" s="53">
        <f t="shared" ref="E30:G30" si="1">E31</f>
        <v>17329.62</v>
      </c>
      <c r="F30" s="53">
        <f t="shared" si="1"/>
        <v>17329.62</v>
      </c>
      <c r="G30" s="53">
        <f t="shared" si="1"/>
        <v>17329.62</v>
      </c>
    </row>
    <row r="31" spans="1:7" x14ac:dyDescent="0.2">
      <c r="A31" s="9" t="s">
        <v>183</v>
      </c>
      <c r="B31" s="9" t="s">
        <v>23</v>
      </c>
      <c r="C31" s="9">
        <v>410</v>
      </c>
      <c r="D31" s="53">
        <f>Ведом!F253</f>
        <v>17329.62</v>
      </c>
      <c r="E31" s="53">
        <f>Ведом!G253</f>
        <v>17329.62</v>
      </c>
      <c r="F31" s="53">
        <f>Ведом!H253</f>
        <v>17329.62</v>
      </c>
      <c r="G31" s="53">
        <f>Ведом!I253</f>
        <v>17329.62</v>
      </c>
    </row>
    <row r="32" spans="1:7" x14ac:dyDescent="0.2">
      <c r="A32" s="9" t="s">
        <v>77</v>
      </c>
      <c r="B32" s="9" t="s">
        <v>23</v>
      </c>
      <c r="C32" s="9">
        <v>800</v>
      </c>
      <c r="D32" s="53">
        <f>D33</f>
        <v>502</v>
      </c>
      <c r="E32" s="53">
        <f>E33</f>
        <v>0</v>
      </c>
      <c r="F32" s="53">
        <f>F33</f>
        <v>502</v>
      </c>
      <c r="G32" s="53">
        <f>G33</f>
        <v>0</v>
      </c>
    </row>
    <row r="33" spans="1:7" x14ac:dyDescent="0.2">
      <c r="A33" s="9" t="s">
        <v>78</v>
      </c>
      <c r="B33" s="9" t="s">
        <v>23</v>
      </c>
      <c r="C33" s="9">
        <v>850</v>
      </c>
      <c r="D33" s="53">
        <f>Ведом!F79</f>
        <v>502</v>
      </c>
      <c r="E33" s="53">
        <f>Ведом!G79</f>
        <v>0</v>
      </c>
      <c r="F33" s="53">
        <f>Ведом!H79</f>
        <v>502</v>
      </c>
      <c r="G33" s="53">
        <f>Ведом!I79</f>
        <v>0</v>
      </c>
    </row>
    <row r="34" spans="1:7" ht="41.25" customHeight="1" x14ac:dyDescent="0.2">
      <c r="A34" s="60" t="s">
        <v>314</v>
      </c>
      <c r="B34" s="60" t="str">
        <f>Ведом!D398</f>
        <v>0300000000</v>
      </c>
      <c r="C34" s="60"/>
      <c r="D34" s="61">
        <f>D35+D37+D39</f>
        <v>4088.0469999999996</v>
      </c>
      <c r="E34" s="61">
        <f>E35+E37+E39</f>
        <v>283.38299999999998</v>
      </c>
      <c r="F34" s="61">
        <f>F35+F37+F39</f>
        <v>4090.0709999999999</v>
      </c>
      <c r="G34" s="61">
        <f>G35+G37+G39</f>
        <v>283.38299999999998</v>
      </c>
    </row>
    <row r="35" spans="1:7" ht="38.25" x14ac:dyDescent="0.2">
      <c r="A35" s="9" t="s">
        <v>73</v>
      </c>
      <c r="B35" s="9" t="s">
        <v>54</v>
      </c>
      <c r="C35" s="9">
        <v>100</v>
      </c>
      <c r="D35" s="53">
        <f>D36</f>
        <v>3574.2779999999998</v>
      </c>
      <c r="E35" s="53">
        <f>E36</f>
        <v>0</v>
      </c>
      <c r="F35" s="53">
        <f>F36</f>
        <v>3574.2779999999998</v>
      </c>
      <c r="G35" s="53">
        <f>G36</f>
        <v>0</v>
      </c>
    </row>
    <row r="36" spans="1:7" x14ac:dyDescent="0.2">
      <c r="A36" s="9" t="s">
        <v>74</v>
      </c>
      <c r="B36" s="9" t="s">
        <v>54</v>
      </c>
      <c r="C36" s="9">
        <v>120</v>
      </c>
      <c r="D36" s="53">
        <f>Ведом!F405</f>
        <v>3574.2779999999998</v>
      </c>
      <c r="E36" s="53">
        <f>Ведом!G405</f>
        <v>0</v>
      </c>
      <c r="F36" s="53">
        <f>Ведом!H405</f>
        <v>3574.2779999999998</v>
      </c>
      <c r="G36" s="53">
        <f>Ведом!I405</f>
        <v>0</v>
      </c>
    </row>
    <row r="37" spans="1:7" ht="25.5" x14ac:dyDescent="0.2">
      <c r="A37" s="49" t="s">
        <v>75</v>
      </c>
      <c r="B37" s="118">
        <v>300000000</v>
      </c>
      <c r="C37" s="118">
        <v>200</v>
      </c>
      <c r="D37" s="53">
        <f>D38</f>
        <v>513.76900000000001</v>
      </c>
      <c r="E37" s="53">
        <f>E38</f>
        <v>283.38299999999998</v>
      </c>
      <c r="F37" s="53">
        <f>F38</f>
        <v>515.79300000000001</v>
      </c>
      <c r="G37" s="53">
        <f>G38</f>
        <v>283.38299999999998</v>
      </c>
    </row>
    <row r="38" spans="1:7" ht="25.5" x14ac:dyDescent="0.2">
      <c r="A38" s="9" t="s">
        <v>76</v>
      </c>
      <c r="B38" s="9" t="s">
        <v>54</v>
      </c>
      <c r="C38" s="9">
        <v>240</v>
      </c>
      <c r="D38" s="53">
        <f>Ведом!F407</f>
        <v>513.76900000000001</v>
      </c>
      <c r="E38" s="53">
        <f>Ведом!G407</f>
        <v>283.38299999999998</v>
      </c>
      <c r="F38" s="53">
        <f>Ведом!H407</f>
        <v>515.79300000000001</v>
      </c>
      <c r="G38" s="53">
        <f>Ведом!I407</f>
        <v>283.38299999999998</v>
      </c>
    </row>
    <row r="39" spans="1:7" hidden="1" x14ac:dyDescent="0.2">
      <c r="A39" s="9" t="s">
        <v>77</v>
      </c>
      <c r="B39" s="9" t="s">
        <v>54</v>
      </c>
      <c r="C39" s="9">
        <v>800</v>
      </c>
      <c r="D39" s="53">
        <f>D40</f>
        <v>0</v>
      </c>
      <c r="E39" s="53">
        <f>E40</f>
        <v>0</v>
      </c>
      <c r="F39" s="53">
        <f>F40</f>
        <v>0</v>
      </c>
      <c r="G39" s="53">
        <f>G40</f>
        <v>0</v>
      </c>
    </row>
    <row r="40" spans="1:7" ht="25.5" hidden="1" x14ac:dyDescent="0.2">
      <c r="A40" s="9" t="s">
        <v>142</v>
      </c>
      <c r="B40" s="9" t="s">
        <v>54</v>
      </c>
      <c r="C40" s="9">
        <v>810</v>
      </c>
      <c r="D40" s="53">
        <f>Ведом!F426</f>
        <v>0</v>
      </c>
      <c r="E40" s="53">
        <f>Ведом!G426</f>
        <v>0</v>
      </c>
      <c r="F40" s="53">
        <f>Ведом!H426</f>
        <v>0</v>
      </c>
      <c r="G40" s="53">
        <f>Ведом!I426</f>
        <v>0</v>
      </c>
    </row>
    <row r="41" spans="1:7" ht="51" x14ac:dyDescent="0.2">
      <c r="A41" s="60" t="s">
        <v>301</v>
      </c>
      <c r="B41" s="60" t="str">
        <f>Ведом!D80</f>
        <v>0400000000</v>
      </c>
      <c r="C41" s="69"/>
      <c r="D41" s="62">
        <f t="shared" ref="D41:G42" si="2">D42</f>
        <v>19483.839</v>
      </c>
      <c r="E41" s="62">
        <f t="shared" si="2"/>
        <v>0</v>
      </c>
      <c r="F41" s="62">
        <f t="shared" si="2"/>
        <v>19483.839</v>
      </c>
      <c r="G41" s="62">
        <f t="shared" si="2"/>
        <v>0</v>
      </c>
    </row>
    <row r="42" spans="1:7" ht="25.5" x14ac:dyDescent="0.2">
      <c r="A42" s="9" t="s">
        <v>102</v>
      </c>
      <c r="B42" s="9" t="s">
        <v>25</v>
      </c>
      <c r="C42" s="70">
        <v>600</v>
      </c>
      <c r="D42" s="8">
        <f t="shared" si="2"/>
        <v>19483.839</v>
      </c>
      <c r="E42" s="8">
        <f t="shared" si="2"/>
        <v>0</v>
      </c>
      <c r="F42" s="8">
        <f t="shared" si="2"/>
        <v>19483.839</v>
      </c>
      <c r="G42" s="8">
        <f t="shared" si="2"/>
        <v>0</v>
      </c>
    </row>
    <row r="43" spans="1:7" x14ac:dyDescent="0.2">
      <c r="A43" s="9" t="s">
        <v>103</v>
      </c>
      <c r="B43" s="9" t="s">
        <v>25</v>
      </c>
      <c r="C43" s="70">
        <v>620</v>
      </c>
      <c r="D43" s="8">
        <f>Ведом!F88</f>
        <v>19483.839</v>
      </c>
      <c r="E43" s="8">
        <f>Ведом!G88</f>
        <v>0</v>
      </c>
      <c r="F43" s="8">
        <f>Ведом!H88</f>
        <v>19483.839</v>
      </c>
      <c r="G43" s="8">
        <f>Ведом!I88</f>
        <v>0</v>
      </c>
    </row>
    <row r="44" spans="1:7" ht="25.5" x14ac:dyDescent="0.2">
      <c r="A44" s="60" t="s">
        <v>305</v>
      </c>
      <c r="B44" s="60" t="str">
        <f>Ведом!D164</f>
        <v>0500000000</v>
      </c>
      <c r="C44" s="60"/>
      <c r="D44" s="18">
        <f t="shared" ref="D44:G45" si="3">D45</f>
        <v>37876.226000000002</v>
      </c>
      <c r="E44" s="18">
        <f t="shared" si="3"/>
        <v>394.44500000000005</v>
      </c>
      <c r="F44" s="18">
        <f t="shared" si="3"/>
        <v>39631.080999999998</v>
      </c>
      <c r="G44" s="18">
        <f t="shared" si="3"/>
        <v>409.53</v>
      </c>
    </row>
    <row r="45" spans="1:7" ht="25.5" x14ac:dyDescent="0.2">
      <c r="A45" s="9" t="s">
        <v>102</v>
      </c>
      <c r="B45" s="9" t="s">
        <v>32</v>
      </c>
      <c r="C45" s="11">
        <v>600</v>
      </c>
      <c r="D45" s="58">
        <f t="shared" si="3"/>
        <v>37876.226000000002</v>
      </c>
      <c r="E45" s="58">
        <f t="shared" si="3"/>
        <v>394.44500000000005</v>
      </c>
      <c r="F45" s="58">
        <f t="shared" si="3"/>
        <v>39631.080999999998</v>
      </c>
      <c r="G45" s="58">
        <f t="shared" si="3"/>
        <v>409.53</v>
      </c>
    </row>
    <row r="46" spans="1:7" x14ac:dyDescent="0.2">
      <c r="A46" s="9" t="s">
        <v>103</v>
      </c>
      <c r="B46" s="9" t="s">
        <v>32</v>
      </c>
      <c r="C46" s="11">
        <v>620</v>
      </c>
      <c r="D46" s="58">
        <f>Ведом!F171+Ведом!F187+Ведом!F274</f>
        <v>37876.226000000002</v>
      </c>
      <c r="E46" s="58">
        <f>Ведом!G171+Ведом!G187+Ведом!G274</f>
        <v>394.44500000000005</v>
      </c>
      <c r="F46" s="58">
        <f>Ведом!H171+Ведом!H187+Ведом!H274</f>
        <v>39631.080999999998</v>
      </c>
      <c r="G46" s="58">
        <f>Ведом!I171+Ведом!I187+Ведом!I274</f>
        <v>409.53</v>
      </c>
    </row>
    <row r="47" spans="1:7" ht="40.9" customHeight="1" x14ac:dyDescent="0.2">
      <c r="A47" s="60" t="s">
        <v>316</v>
      </c>
      <c r="B47" s="60" t="str">
        <f>Ведом!D463</f>
        <v>0600000000</v>
      </c>
      <c r="C47" s="60"/>
      <c r="D47" s="61">
        <f t="shared" ref="D47:G48" si="4">D48</f>
        <v>40496.97</v>
      </c>
      <c r="E47" s="61">
        <f t="shared" si="4"/>
        <v>1702.643</v>
      </c>
      <c r="F47" s="61">
        <f t="shared" si="4"/>
        <v>37183.133000000002</v>
      </c>
      <c r="G47" s="61">
        <f t="shared" si="4"/>
        <v>1702.643</v>
      </c>
    </row>
    <row r="48" spans="1:7" ht="25.5" x14ac:dyDescent="0.2">
      <c r="A48" s="9" t="s">
        <v>102</v>
      </c>
      <c r="B48" s="9" t="s">
        <v>57</v>
      </c>
      <c r="C48" s="9">
        <v>600</v>
      </c>
      <c r="D48" s="53">
        <f t="shared" si="4"/>
        <v>40496.97</v>
      </c>
      <c r="E48" s="53">
        <f t="shared" si="4"/>
        <v>1702.643</v>
      </c>
      <c r="F48" s="53">
        <f t="shared" si="4"/>
        <v>37183.133000000002</v>
      </c>
      <c r="G48" s="53">
        <f t="shared" si="4"/>
        <v>1702.643</v>
      </c>
    </row>
    <row r="49" spans="1:7" x14ac:dyDescent="0.2">
      <c r="A49" s="9" t="s">
        <v>103</v>
      </c>
      <c r="B49" s="9" t="s">
        <v>57</v>
      </c>
      <c r="C49" s="9">
        <v>620</v>
      </c>
      <c r="D49" s="53">
        <f>Ведом!F454+Ведом!F470+Ведом!F515</f>
        <v>40496.97</v>
      </c>
      <c r="E49" s="53">
        <f>Ведом!G454+Ведом!G470+Ведом!G515</f>
        <v>1702.643</v>
      </c>
      <c r="F49" s="53">
        <f>Ведом!H454+Ведом!H470+Ведом!H515</f>
        <v>37183.133000000002</v>
      </c>
      <c r="G49" s="53">
        <f>Ведом!I454+Ведом!I470+Ведом!I515</f>
        <v>1702.643</v>
      </c>
    </row>
    <row r="50" spans="1:7" ht="25.5" x14ac:dyDescent="0.2">
      <c r="A50" s="60" t="s">
        <v>319</v>
      </c>
      <c r="B50" s="60" t="str">
        <f>Ведом!D545</f>
        <v>0700000000</v>
      </c>
      <c r="C50" s="60"/>
      <c r="D50" s="61">
        <f t="shared" ref="D50:G51" si="5">D51</f>
        <v>1626.2329999999999</v>
      </c>
      <c r="E50" s="61">
        <f t="shared" si="5"/>
        <v>0</v>
      </c>
      <c r="F50" s="61">
        <f t="shared" si="5"/>
        <v>1626.2329999999999</v>
      </c>
      <c r="G50" s="61">
        <f t="shared" si="5"/>
        <v>0</v>
      </c>
    </row>
    <row r="51" spans="1:7" ht="25.5" x14ac:dyDescent="0.2">
      <c r="A51" s="9" t="s">
        <v>102</v>
      </c>
      <c r="B51" s="9" t="s">
        <v>67</v>
      </c>
      <c r="C51" s="9">
        <v>600</v>
      </c>
      <c r="D51" s="53">
        <f t="shared" si="5"/>
        <v>1626.2329999999999</v>
      </c>
      <c r="E51" s="53">
        <f t="shared" si="5"/>
        <v>0</v>
      </c>
      <c r="F51" s="53">
        <f t="shared" si="5"/>
        <v>1626.2329999999999</v>
      </c>
      <c r="G51" s="53">
        <f t="shared" si="5"/>
        <v>0</v>
      </c>
    </row>
    <row r="52" spans="1:7" x14ac:dyDescent="0.2">
      <c r="A52" s="9" t="s">
        <v>103</v>
      </c>
      <c r="B52" s="9" t="s">
        <v>67</v>
      </c>
      <c r="C52" s="9">
        <v>620</v>
      </c>
      <c r="D52" s="53">
        <f>Ведом!F553</f>
        <v>1626.2329999999999</v>
      </c>
      <c r="E52" s="53">
        <f>Ведом!G553</f>
        <v>0</v>
      </c>
      <c r="F52" s="53">
        <f>Ведом!H553</f>
        <v>1626.2329999999999</v>
      </c>
      <c r="G52" s="53">
        <f>Ведом!I553</f>
        <v>0</v>
      </c>
    </row>
    <row r="53" spans="1:7" ht="38.25" x14ac:dyDescent="0.2">
      <c r="A53" s="60" t="s">
        <v>325</v>
      </c>
      <c r="B53" s="60" t="str">
        <f>Ведом!D431</f>
        <v>0800000000</v>
      </c>
      <c r="C53" s="60"/>
      <c r="D53" s="61">
        <f t="shared" ref="D53:G54" si="6">D54</f>
        <v>1847.875</v>
      </c>
      <c r="E53" s="61">
        <f t="shared" si="6"/>
        <v>0</v>
      </c>
      <c r="F53" s="61">
        <f t="shared" si="6"/>
        <v>1847.875</v>
      </c>
      <c r="G53" s="61">
        <f t="shared" si="6"/>
        <v>0</v>
      </c>
    </row>
    <row r="54" spans="1:7" x14ac:dyDescent="0.2">
      <c r="A54" s="9" t="s">
        <v>77</v>
      </c>
      <c r="B54" s="9" t="s">
        <v>56</v>
      </c>
      <c r="C54" s="9">
        <v>800</v>
      </c>
      <c r="D54" s="53">
        <f t="shared" si="6"/>
        <v>1847.875</v>
      </c>
      <c r="E54" s="53">
        <f t="shared" si="6"/>
        <v>0</v>
      </c>
      <c r="F54" s="53">
        <f t="shared" si="6"/>
        <v>1847.875</v>
      </c>
      <c r="G54" s="53">
        <f t="shared" si="6"/>
        <v>0</v>
      </c>
    </row>
    <row r="55" spans="1:7" ht="25.5" x14ac:dyDescent="0.2">
      <c r="A55" s="9" t="s">
        <v>142</v>
      </c>
      <c r="B55" s="9" t="s">
        <v>56</v>
      </c>
      <c r="C55" s="9">
        <v>810</v>
      </c>
      <c r="D55" s="53">
        <f>Ведом!F433</f>
        <v>1847.875</v>
      </c>
      <c r="E55" s="53">
        <f>Ведом!G433</f>
        <v>0</v>
      </c>
      <c r="F55" s="53">
        <f>Ведом!H433</f>
        <v>1847.875</v>
      </c>
      <c r="G55" s="53">
        <f>Ведом!I433</f>
        <v>0</v>
      </c>
    </row>
    <row r="56" spans="1:7" ht="25.5" hidden="1" x14ac:dyDescent="0.2">
      <c r="A56" s="9" t="s">
        <v>182</v>
      </c>
      <c r="B56" s="9">
        <v>4400000000</v>
      </c>
      <c r="C56" s="9">
        <v>400</v>
      </c>
      <c r="D56" s="53">
        <f>D57</f>
        <v>0</v>
      </c>
      <c r="E56" s="53">
        <f>E57</f>
        <v>0</v>
      </c>
      <c r="F56" s="53">
        <f>F57</f>
        <v>0</v>
      </c>
      <c r="G56" s="53">
        <f>G57</f>
        <v>0</v>
      </c>
    </row>
    <row r="57" spans="1:7" hidden="1" x14ac:dyDescent="0.2">
      <c r="A57" s="9" t="s">
        <v>183</v>
      </c>
      <c r="B57" s="9">
        <v>4400000000</v>
      </c>
      <c r="C57" s="9">
        <v>410</v>
      </c>
      <c r="D57" s="53">
        <f>Ведом!F429</f>
        <v>0</v>
      </c>
      <c r="E57" s="53">
        <f>Ведом!G429</f>
        <v>0</v>
      </c>
      <c r="F57" s="53">
        <f>Ведом!H429</f>
        <v>0</v>
      </c>
      <c r="G57" s="53">
        <f>Ведом!I429</f>
        <v>0</v>
      </c>
    </row>
    <row r="58" spans="1:7" x14ac:dyDescent="0.2">
      <c r="A58" s="60" t="s">
        <v>308</v>
      </c>
      <c r="B58" s="60" t="str">
        <f>Ведом!D248</f>
        <v>1000000000</v>
      </c>
      <c r="C58" s="60"/>
      <c r="D58" s="61">
        <f t="shared" ref="D58:G59" si="7">D59</f>
        <v>797.09699999999998</v>
      </c>
      <c r="E58" s="61">
        <f t="shared" si="7"/>
        <v>484.31599999999997</v>
      </c>
      <c r="F58" s="61">
        <f t="shared" si="7"/>
        <v>805.00199999999995</v>
      </c>
      <c r="G58" s="61">
        <f t="shared" si="7"/>
        <v>492.178</v>
      </c>
    </row>
    <row r="59" spans="1:7" x14ac:dyDescent="0.2">
      <c r="A59" s="9" t="s">
        <v>121</v>
      </c>
      <c r="B59" s="9" t="s">
        <v>42</v>
      </c>
      <c r="C59" s="9">
        <v>300</v>
      </c>
      <c r="D59" s="53">
        <f t="shared" si="7"/>
        <v>797.09699999999998</v>
      </c>
      <c r="E59" s="53">
        <f t="shared" si="7"/>
        <v>484.31599999999997</v>
      </c>
      <c r="F59" s="53">
        <f t="shared" si="7"/>
        <v>805.00199999999995</v>
      </c>
      <c r="G59" s="53">
        <f t="shared" si="7"/>
        <v>492.178</v>
      </c>
    </row>
    <row r="60" spans="1:7" x14ac:dyDescent="0.2">
      <c r="A60" s="9" t="s">
        <v>122</v>
      </c>
      <c r="B60" s="9" t="s">
        <v>42</v>
      </c>
      <c r="C60" s="9">
        <v>320</v>
      </c>
      <c r="D60" s="53">
        <f>Ведом!F250</f>
        <v>797.09699999999998</v>
      </c>
      <c r="E60" s="53">
        <f>Ведом!G250</f>
        <v>484.31599999999997</v>
      </c>
      <c r="F60" s="53">
        <f>Ведом!H250</f>
        <v>805.00199999999995</v>
      </c>
      <c r="G60" s="53">
        <f>Ведом!I250</f>
        <v>492.178</v>
      </c>
    </row>
    <row r="61" spans="1:7" ht="41.25" customHeight="1" x14ac:dyDescent="0.2">
      <c r="A61" s="60" t="s">
        <v>302</v>
      </c>
      <c r="B61" s="60" t="str">
        <f>Ведом!D95</f>
        <v>1100000000</v>
      </c>
      <c r="C61" s="60"/>
      <c r="D61" s="61">
        <f t="shared" ref="D61:G62" si="8">D62</f>
        <v>14967.54</v>
      </c>
      <c r="E61" s="61">
        <f t="shared" si="8"/>
        <v>0</v>
      </c>
      <c r="F61" s="61">
        <f t="shared" si="8"/>
        <v>15806.71</v>
      </c>
      <c r="G61" s="61">
        <f t="shared" si="8"/>
        <v>0</v>
      </c>
    </row>
    <row r="62" spans="1:7" ht="17.25" customHeight="1" x14ac:dyDescent="0.2">
      <c r="A62" s="49" t="s">
        <v>75</v>
      </c>
      <c r="B62" s="9" t="s">
        <v>28</v>
      </c>
      <c r="C62" s="9">
        <v>200</v>
      </c>
      <c r="D62" s="53">
        <f t="shared" si="8"/>
        <v>14967.54</v>
      </c>
      <c r="E62" s="53">
        <f t="shared" si="8"/>
        <v>0</v>
      </c>
      <c r="F62" s="53">
        <f t="shared" si="8"/>
        <v>15806.71</v>
      </c>
      <c r="G62" s="53">
        <f t="shared" si="8"/>
        <v>0</v>
      </c>
    </row>
    <row r="63" spans="1:7" ht="25.5" x14ac:dyDescent="0.2">
      <c r="A63" s="9" t="s">
        <v>76</v>
      </c>
      <c r="B63" s="9" t="s">
        <v>28</v>
      </c>
      <c r="C63" s="9">
        <v>240</v>
      </c>
      <c r="D63" s="53">
        <f>Ведом!F103</f>
        <v>14967.54</v>
      </c>
      <c r="E63" s="53">
        <f>Ведом!G103</f>
        <v>0</v>
      </c>
      <c r="F63" s="53">
        <f>Ведом!H103</f>
        <v>15806.71</v>
      </c>
      <c r="G63" s="53">
        <f>Ведом!I103</f>
        <v>0</v>
      </c>
    </row>
    <row r="64" spans="1:7" ht="25.5" x14ac:dyDescent="0.2">
      <c r="A64" s="60" t="s">
        <v>323</v>
      </c>
      <c r="B64" s="60" t="str">
        <f>Ведом!D295</f>
        <v>1200000000</v>
      </c>
      <c r="C64" s="60"/>
      <c r="D64" s="61">
        <f t="shared" ref="D64:G65" si="9">D65</f>
        <v>13.311999999999999</v>
      </c>
      <c r="E64" s="61">
        <f t="shared" si="9"/>
        <v>0</v>
      </c>
      <c r="F64" s="61">
        <f t="shared" si="9"/>
        <v>13.843999999999999</v>
      </c>
      <c r="G64" s="61">
        <f t="shared" si="9"/>
        <v>0</v>
      </c>
    </row>
    <row r="65" spans="1:7" ht="38.25" x14ac:dyDescent="0.2">
      <c r="A65" s="9" t="s">
        <v>73</v>
      </c>
      <c r="B65" s="9" t="s">
        <v>47</v>
      </c>
      <c r="C65" s="9">
        <v>200</v>
      </c>
      <c r="D65" s="54">
        <f t="shared" si="9"/>
        <v>13.311999999999999</v>
      </c>
      <c r="E65" s="54">
        <f t="shared" si="9"/>
        <v>0</v>
      </c>
      <c r="F65" s="54">
        <f t="shared" si="9"/>
        <v>13.843999999999999</v>
      </c>
      <c r="G65" s="54">
        <f t="shared" si="9"/>
        <v>0</v>
      </c>
    </row>
    <row r="66" spans="1:7" x14ac:dyDescent="0.2">
      <c r="A66" s="9" t="s">
        <v>74</v>
      </c>
      <c r="B66" s="9" t="s">
        <v>47</v>
      </c>
      <c r="C66" s="9">
        <v>240</v>
      </c>
      <c r="D66" s="54">
        <f>Ведом!F348</f>
        <v>13.311999999999999</v>
      </c>
      <c r="E66" s="54">
        <f>Ведом!G299</f>
        <v>0</v>
      </c>
      <c r="F66" s="54">
        <f>Ведом!H348</f>
        <v>13.843999999999999</v>
      </c>
      <c r="G66" s="54">
        <f>Ведом!I299</f>
        <v>0</v>
      </c>
    </row>
    <row r="67" spans="1:7" ht="38.25" x14ac:dyDescent="0.2">
      <c r="A67" s="60" t="s">
        <v>336</v>
      </c>
      <c r="B67" s="60">
        <v>1300000000</v>
      </c>
      <c r="C67" s="60"/>
      <c r="D67" s="59">
        <f>D68</f>
        <v>100</v>
      </c>
      <c r="E67" s="59">
        <f t="shared" ref="E67:G67" si="10">E68</f>
        <v>0</v>
      </c>
      <c r="F67" s="59">
        <f t="shared" si="10"/>
        <v>100</v>
      </c>
      <c r="G67" s="59">
        <f t="shared" si="10"/>
        <v>0</v>
      </c>
    </row>
    <row r="68" spans="1:7" x14ac:dyDescent="0.2">
      <c r="A68" s="49" t="s">
        <v>77</v>
      </c>
      <c r="B68" s="74">
        <v>1300000000</v>
      </c>
      <c r="C68" s="75">
        <v>800</v>
      </c>
      <c r="D68" s="55">
        <f>D69</f>
        <v>100</v>
      </c>
      <c r="E68" s="55">
        <f>E69</f>
        <v>0</v>
      </c>
      <c r="F68" s="55">
        <f>F69</f>
        <v>100</v>
      </c>
      <c r="G68" s="55">
        <f>G69</f>
        <v>0</v>
      </c>
    </row>
    <row r="69" spans="1:7" x14ac:dyDescent="0.2">
      <c r="A69" s="49" t="s">
        <v>134</v>
      </c>
      <c r="B69" s="74">
        <v>1300000000</v>
      </c>
      <c r="C69" s="75">
        <v>870</v>
      </c>
      <c r="D69" s="55">
        <f>Ведом!F344</f>
        <v>100</v>
      </c>
      <c r="E69" s="55">
        <f>Ведом!G344</f>
        <v>0</v>
      </c>
      <c r="F69" s="55">
        <f>Ведом!H344</f>
        <v>100</v>
      </c>
      <c r="G69" s="55">
        <f>Ведом!I344</f>
        <v>0</v>
      </c>
    </row>
    <row r="70" spans="1:7" ht="25.5" x14ac:dyDescent="0.2">
      <c r="A70" s="60" t="s">
        <v>312</v>
      </c>
      <c r="B70" s="60" t="str">
        <f>Ведом!D349</f>
        <v>1400000000</v>
      </c>
      <c r="C70" s="60"/>
      <c r="D70" s="59">
        <f>D71+D73+D75</f>
        <v>20917.292999999998</v>
      </c>
      <c r="E70" s="59">
        <f>E71+E73+E75</f>
        <v>11702.023999999999</v>
      </c>
      <c r="F70" s="59">
        <f>F71+F73+F75</f>
        <v>20917.292999999998</v>
      </c>
      <c r="G70" s="59">
        <f>G71+G73+G75</f>
        <v>11702.023999999999</v>
      </c>
    </row>
    <row r="71" spans="1:7" ht="38.25" x14ac:dyDescent="0.2">
      <c r="A71" s="9" t="s">
        <v>73</v>
      </c>
      <c r="B71" s="9" t="s">
        <v>48</v>
      </c>
      <c r="C71" s="57">
        <v>100</v>
      </c>
      <c r="D71" s="8">
        <f>D72</f>
        <v>11465.248</v>
      </c>
      <c r="E71" s="8">
        <f>E72</f>
        <v>3498.6779999999999</v>
      </c>
      <c r="F71" s="8">
        <f>F72</f>
        <v>11465.248</v>
      </c>
      <c r="G71" s="8">
        <f>G72</f>
        <v>3498.6779999999999</v>
      </c>
    </row>
    <row r="72" spans="1:7" x14ac:dyDescent="0.2">
      <c r="A72" s="9" t="s">
        <v>135</v>
      </c>
      <c r="B72" s="9" t="s">
        <v>48</v>
      </c>
      <c r="C72" s="57">
        <v>110</v>
      </c>
      <c r="D72" s="8">
        <f>Ведом!F356</f>
        <v>11465.248</v>
      </c>
      <c r="E72" s="8">
        <f>Ведом!G356</f>
        <v>3498.6779999999999</v>
      </c>
      <c r="F72" s="8">
        <f>Ведом!H356</f>
        <v>11465.248</v>
      </c>
      <c r="G72" s="8">
        <f>Ведом!I356</f>
        <v>3498.6779999999999</v>
      </c>
    </row>
    <row r="73" spans="1:7" ht="25.5" x14ac:dyDescent="0.2">
      <c r="A73" s="49" t="s">
        <v>75</v>
      </c>
      <c r="B73" s="118" t="s">
        <v>48</v>
      </c>
      <c r="C73" s="119">
        <v>200</v>
      </c>
      <c r="D73" s="8">
        <f>D74</f>
        <v>9449.0450000000001</v>
      </c>
      <c r="E73" s="8">
        <f>E74</f>
        <v>8203.3459999999995</v>
      </c>
      <c r="F73" s="8">
        <f>F74</f>
        <v>9449.0450000000001</v>
      </c>
      <c r="G73" s="8">
        <f>G74</f>
        <v>8203.3459999999995</v>
      </c>
    </row>
    <row r="74" spans="1:7" ht="25.5" x14ac:dyDescent="0.2">
      <c r="A74" s="9" t="s">
        <v>76</v>
      </c>
      <c r="B74" s="9" t="s">
        <v>48</v>
      </c>
      <c r="C74" s="57">
        <v>240</v>
      </c>
      <c r="D74" s="8">
        <f>Ведом!F358+Ведом!F533+Ведом!F543</f>
        <v>9449.0450000000001</v>
      </c>
      <c r="E74" s="8">
        <f>Ведом!G358+Ведом!G533+Ведом!G543</f>
        <v>8203.3459999999995</v>
      </c>
      <c r="F74" s="8">
        <f>Ведом!H358+Ведом!H533+Ведом!H543</f>
        <v>9449.0450000000001</v>
      </c>
      <c r="G74" s="8">
        <f>Ведом!I358+Ведом!I533+Ведом!I543</f>
        <v>8203.3459999999995</v>
      </c>
    </row>
    <row r="75" spans="1:7" x14ac:dyDescent="0.2">
      <c r="A75" s="9" t="s">
        <v>77</v>
      </c>
      <c r="B75" s="9" t="s">
        <v>48</v>
      </c>
      <c r="C75" s="57">
        <v>800</v>
      </c>
      <c r="D75" s="8">
        <f>D76</f>
        <v>3</v>
      </c>
      <c r="E75" s="8">
        <f>E76</f>
        <v>0</v>
      </c>
      <c r="F75" s="8">
        <f>F76</f>
        <v>3</v>
      </c>
      <c r="G75" s="8">
        <f>G76</f>
        <v>0</v>
      </c>
    </row>
    <row r="76" spans="1:7" x14ac:dyDescent="0.2">
      <c r="A76" s="9" t="s">
        <v>78</v>
      </c>
      <c r="B76" s="9" t="s">
        <v>48</v>
      </c>
      <c r="C76" s="57">
        <v>850</v>
      </c>
      <c r="D76" s="8">
        <f>Ведом!F360</f>
        <v>3</v>
      </c>
      <c r="E76" s="8">
        <f>Ведом!G360</f>
        <v>0</v>
      </c>
      <c r="F76" s="8">
        <f>Ведом!H360</f>
        <v>3</v>
      </c>
      <c r="G76" s="8">
        <f>Ведом!I360</f>
        <v>0</v>
      </c>
    </row>
    <row r="77" spans="1:7" ht="38.25" x14ac:dyDescent="0.2">
      <c r="A77" s="60" t="s">
        <v>324</v>
      </c>
      <c r="B77" s="60">
        <f>Ведом!D108</f>
        <v>1700000000</v>
      </c>
      <c r="C77" s="63"/>
      <c r="D77" s="56">
        <f t="shared" ref="D77:G78" si="11">D78</f>
        <v>599.79999999999995</v>
      </c>
      <c r="E77" s="56">
        <f t="shared" si="11"/>
        <v>0</v>
      </c>
      <c r="F77" s="56">
        <f t="shared" si="11"/>
        <v>599.79999999999995</v>
      </c>
      <c r="G77" s="56">
        <f t="shared" si="11"/>
        <v>0</v>
      </c>
    </row>
    <row r="78" spans="1:7" ht="25.5" x14ac:dyDescent="0.2">
      <c r="A78" s="9" t="s">
        <v>102</v>
      </c>
      <c r="B78" s="9">
        <v>1700000000</v>
      </c>
      <c r="C78" s="57">
        <v>600</v>
      </c>
      <c r="D78" s="55">
        <f t="shared" si="11"/>
        <v>599.79999999999995</v>
      </c>
      <c r="E78" s="55">
        <f t="shared" si="11"/>
        <v>0</v>
      </c>
      <c r="F78" s="55">
        <f t="shared" si="11"/>
        <v>599.79999999999995</v>
      </c>
      <c r="G78" s="55">
        <f t="shared" si="11"/>
        <v>0</v>
      </c>
    </row>
    <row r="79" spans="1:7" ht="38.25" x14ac:dyDescent="0.2">
      <c r="A79" s="9" t="s">
        <v>282</v>
      </c>
      <c r="B79" s="9">
        <v>1700000000</v>
      </c>
      <c r="C79" s="57">
        <v>630</v>
      </c>
      <c r="D79" s="55">
        <f>Ведом!F110+Ведом!F437</f>
        <v>599.79999999999995</v>
      </c>
      <c r="E79" s="55">
        <f>Ведом!G110+Ведом!G437</f>
        <v>0</v>
      </c>
      <c r="F79" s="55">
        <f>Ведом!H110+Ведом!H437</f>
        <v>599.79999999999995</v>
      </c>
      <c r="G79" s="55">
        <f>Ведом!I110+Ведом!I437</f>
        <v>0</v>
      </c>
    </row>
    <row r="80" spans="1:7" ht="38.25" x14ac:dyDescent="0.2">
      <c r="A80" s="134" t="s">
        <v>328</v>
      </c>
      <c r="B80" s="60">
        <f>Ведом!D282</f>
        <v>1800000000</v>
      </c>
      <c r="C80" s="63"/>
      <c r="D80" s="56">
        <f>D81+D83+D85+D87</f>
        <v>19983.097000000002</v>
      </c>
      <c r="E80" s="56">
        <f>E81+E83+E85+E87</f>
        <v>0</v>
      </c>
      <c r="F80" s="56">
        <f>F81+F83+F85+F87</f>
        <v>19987.378000000001</v>
      </c>
      <c r="G80" s="56">
        <f>G81+G83+G85+G87</f>
        <v>0</v>
      </c>
    </row>
    <row r="81" spans="1:7" ht="38.25" x14ac:dyDescent="0.2">
      <c r="A81" s="9" t="s">
        <v>73</v>
      </c>
      <c r="B81" s="9">
        <v>1800000000</v>
      </c>
      <c r="C81" s="57">
        <v>100</v>
      </c>
      <c r="D81" s="55">
        <f>D82</f>
        <v>16364.552</v>
      </c>
      <c r="E81" s="55">
        <f>E82</f>
        <v>0</v>
      </c>
      <c r="F81" s="55">
        <f>F82</f>
        <v>16364.552</v>
      </c>
      <c r="G81" s="55">
        <f>G82</f>
        <v>0</v>
      </c>
    </row>
    <row r="82" spans="1:7" x14ac:dyDescent="0.2">
      <c r="A82" s="9" t="s">
        <v>74</v>
      </c>
      <c r="B82" s="9">
        <v>1800000000</v>
      </c>
      <c r="C82" s="57">
        <v>120</v>
      </c>
      <c r="D82" s="55">
        <f>Ведом!F282+Ведом!F307</f>
        <v>16364.552</v>
      </c>
      <c r="E82" s="55">
        <f>Ведом!G282+Ведом!G307</f>
        <v>0</v>
      </c>
      <c r="F82" s="55">
        <f>Ведом!H282+Ведом!H307</f>
        <v>16364.552</v>
      </c>
      <c r="G82" s="55">
        <f>Ведом!I282+Ведом!I307</f>
        <v>0</v>
      </c>
    </row>
    <row r="83" spans="1:7" ht="25.5" x14ac:dyDescent="0.2">
      <c r="A83" s="49" t="s">
        <v>75</v>
      </c>
      <c r="B83" s="9">
        <v>1800000000</v>
      </c>
      <c r="C83" s="57">
        <v>200</v>
      </c>
      <c r="D83" s="55">
        <f>D84</f>
        <v>1901.4370000000001</v>
      </c>
      <c r="E83" s="55">
        <f>E84</f>
        <v>0</v>
      </c>
      <c r="F83" s="55">
        <f>F84</f>
        <v>1905.7180000000001</v>
      </c>
      <c r="G83" s="55">
        <f>G84</f>
        <v>0</v>
      </c>
    </row>
    <row r="84" spans="1:7" ht="25.5" x14ac:dyDescent="0.2">
      <c r="A84" s="9" t="s">
        <v>76</v>
      </c>
      <c r="B84" s="9">
        <v>1800000000</v>
      </c>
      <c r="C84" s="57">
        <v>240</v>
      </c>
      <c r="D84" s="55">
        <f>Ведом!F309+Ведом!F375</f>
        <v>1901.4370000000001</v>
      </c>
      <c r="E84" s="55">
        <f>Ведом!G309+Ведом!G375</f>
        <v>0</v>
      </c>
      <c r="F84" s="55">
        <f>Ведом!H309+Ведом!H375</f>
        <v>1905.7180000000001</v>
      </c>
      <c r="G84" s="55">
        <f>Ведом!I309+Ведом!I375</f>
        <v>0</v>
      </c>
    </row>
    <row r="85" spans="1:7" x14ac:dyDescent="0.2">
      <c r="A85" s="9" t="s">
        <v>121</v>
      </c>
      <c r="B85" s="9">
        <v>1800000000</v>
      </c>
      <c r="C85" s="57">
        <v>300</v>
      </c>
      <c r="D85" s="55">
        <f>D86</f>
        <v>1587</v>
      </c>
      <c r="E85" s="55">
        <f>E86</f>
        <v>0</v>
      </c>
      <c r="F85" s="55">
        <f>F86</f>
        <v>1587</v>
      </c>
      <c r="G85" s="55">
        <f>G86</f>
        <v>0</v>
      </c>
    </row>
    <row r="86" spans="1:7" x14ac:dyDescent="0.2">
      <c r="A86" s="9" t="s">
        <v>153</v>
      </c>
      <c r="B86" s="9">
        <v>1800000000</v>
      </c>
      <c r="C86" s="57">
        <v>310</v>
      </c>
      <c r="D86" s="55">
        <f>Ведом!F526</f>
        <v>1587</v>
      </c>
      <c r="E86" s="55">
        <f>Ведом!G526</f>
        <v>0</v>
      </c>
      <c r="F86" s="55">
        <f>Ведом!H526</f>
        <v>1587</v>
      </c>
      <c r="G86" s="55">
        <f>Ведом!I526</f>
        <v>0</v>
      </c>
    </row>
    <row r="87" spans="1:7" x14ac:dyDescent="0.2">
      <c r="A87" s="9" t="s">
        <v>77</v>
      </c>
      <c r="B87" s="9">
        <v>1800000000</v>
      </c>
      <c r="C87" s="57">
        <v>800</v>
      </c>
      <c r="D87" s="55">
        <f>D88</f>
        <v>130.108</v>
      </c>
      <c r="E87" s="55">
        <f>E88</f>
        <v>0</v>
      </c>
      <c r="F87" s="55">
        <f>F88</f>
        <v>130.108</v>
      </c>
      <c r="G87" s="55">
        <f>G88</f>
        <v>0</v>
      </c>
    </row>
    <row r="88" spans="1:7" x14ac:dyDescent="0.2">
      <c r="A88" s="9" t="s">
        <v>78</v>
      </c>
      <c r="B88" s="9">
        <v>1800000000</v>
      </c>
      <c r="C88" s="57">
        <v>850</v>
      </c>
      <c r="D88" s="55">
        <f>Ведом!F311+Ведом!F377</f>
        <v>130.108</v>
      </c>
      <c r="E88" s="55">
        <f>Ведом!G311+Ведом!G377</f>
        <v>0</v>
      </c>
      <c r="F88" s="55">
        <f>Ведом!H311+Ведом!H377</f>
        <v>130.108</v>
      </c>
      <c r="G88" s="55">
        <f>Ведом!I311+Ведом!I377</f>
        <v>0</v>
      </c>
    </row>
    <row r="89" spans="1:7" ht="25.5" x14ac:dyDescent="0.2">
      <c r="A89" s="60" t="s">
        <v>322</v>
      </c>
      <c r="B89" s="60">
        <f>Ведом!D312</f>
        <v>1900000000</v>
      </c>
      <c r="C89" s="63"/>
      <c r="D89" s="56">
        <f>D91+D93</f>
        <v>560.42600000000004</v>
      </c>
      <c r="E89" s="56">
        <f>E91+E93</f>
        <v>560.42600000000004</v>
      </c>
      <c r="F89" s="56">
        <f>F91+F93</f>
        <v>560.42600000000004</v>
      </c>
      <c r="G89" s="56">
        <f>G91+G93</f>
        <v>560.42600000000004</v>
      </c>
    </row>
    <row r="90" spans="1:7" ht="42.6" hidden="1" customHeight="1" x14ac:dyDescent="0.2">
      <c r="A90" s="9" t="s">
        <v>172</v>
      </c>
      <c r="B90" s="9"/>
      <c r="C90" s="57">
        <v>850</v>
      </c>
      <c r="D90" s="55">
        <f>Ведом!F122</f>
        <v>0</v>
      </c>
      <c r="E90" s="55">
        <f>Ведом!G122</f>
        <v>0</v>
      </c>
      <c r="F90" s="55">
        <f>Ведом!H122</f>
        <v>0</v>
      </c>
      <c r="G90" s="55">
        <f>Ведом!I122</f>
        <v>0</v>
      </c>
    </row>
    <row r="91" spans="1:7" ht="38.25" x14ac:dyDescent="0.2">
      <c r="A91" s="9" t="s">
        <v>73</v>
      </c>
      <c r="B91" s="9">
        <v>1900000000</v>
      </c>
      <c r="C91" s="57">
        <v>100</v>
      </c>
      <c r="D91" s="55">
        <f>D92</f>
        <v>479.291</v>
      </c>
      <c r="E91" s="55">
        <f>E92</f>
        <v>479.291</v>
      </c>
      <c r="F91" s="55">
        <f>F92</f>
        <v>479.291</v>
      </c>
      <c r="G91" s="55">
        <f>G92</f>
        <v>479.291</v>
      </c>
    </row>
    <row r="92" spans="1:7" x14ac:dyDescent="0.2">
      <c r="A92" s="9" t="s">
        <v>135</v>
      </c>
      <c r="B92" s="9">
        <v>1900000000</v>
      </c>
      <c r="C92" s="57">
        <v>110</v>
      </c>
      <c r="D92" s="55">
        <f>Ведом!F314</f>
        <v>479.291</v>
      </c>
      <c r="E92" s="55">
        <f>Ведом!G314</f>
        <v>479.291</v>
      </c>
      <c r="F92" s="55">
        <f>Ведом!H314</f>
        <v>479.291</v>
      </c>
      <c r="G92" s="55">
        <f>Ведом!I314</f>
        <v>479.291</v>
      </c>
    </row>
    <row r="93" spans="1:7" ht="25.5" x14ac:dyDescent="0.2">
      <c r="A93" s="9" t="s">
        <v>75</v>
      </c>
      <c r="B93" s="9">
        <v>1900000000</v>
      </c>
      <c r="C93" s="57">
        <v>200</v>
      </c>
      <c r="D93" s="55">
        <f>D94</f>
        <v>81.135000000000005</v>
      </c>
      <c r="E93" s="55">
        <f>E94</f>
        <v>81.135000000000005</v>
      </c>
      <c r="F93" s="55">
        <f>F94</f>
        <v>81.135000000000005</v>
      </c>
      <c r="G93" s="55">
        <f>G94</f>
        <v>81.135000000000005</v>
      </c>
    </row>
    <row r="94" spans="1:7" ht="25.5" x14ac:dyDescent="0.2">
      <c r="A94" s="9" t="s">
        <v>76</v>
      </c>
      <c r="B94" s="9">
        <v>1900000000</v>
      </c>
      <c r="C94" s="57">
        <v>240</v>
      </c>
      <c r="D94" s="55">
        <f>Ведом!F316</f>
        <v>81.135000000000005</v>
      </c>
      <c r="E94" s="55">
        <f>Ведом!G316</f>
        <v>81.135000000000005</v>
      </c>
      <c r="F94" s="55">
        <f>Ведом!H316</f>
        <v>81.135000000000005</v>
      </c>
      <c r="G94" s="55">
        <f>Ведом!I316</f>
        <v>81.135000000000005</v>
      </c>
    </row>
    <row r="95" spans="1:7" ht="25.5" x14ac:dyDescent="0.2">
      <c r="A95" s="50" t="s">
        <v>317</v>
      </c>
      <c r="B95" s="72">
        <f>Ведом!D501</f>
        <v>4100000000</v>
      </c>
      <c r="C95" s="73"/>
      <c r="D95" s="56">
        <f>D97</f>
        <v>182.65200000000002</v>
      </c>
      <c r="E95" s="56">
        <f>E97</f>
        <v>0</v>
      </c>
      <c r="F95" s="56">
        <f>F97</f>
        <v>182.65200000000002</v>
      </c>
      <c r="G95" s="56">
        <f>G97</f>
        <v>0</v>
      </c>
    </row>
    <row r="96" spans="1:7" ht="40.5" hidden="1" customHeight="1" x14ac:dyDescent="0.2">
      <c r="A96" s="49" t="s">
        <v>229</v>
      </c>
      <c r="B96" s="74"/>
      <c r="C96" s="75"/>
      <c r="D96" s="55"/>
      <c r="E96" s="55"/>
      <c r="F96" s="55"/>
      <c r="G96" s="55"/>
    </row>
    <row r="97" spans="1:7" ht="25.5" x14ac:dyDescent="0.2">
      <c r="A97" s="49" t="s">
        <v>102</v>
      </c>
      <c r="B97" s="74">
        <v>4100000000</v>
      </c>
      <c r="C97" s="75">
        <v>600</v>
      </c>
      <c r="D97" s="55">
        <f>D98</f>
        <v>182.65200000000002</v>
      </c>
      <c r="E97" s="55">
        <f>E98</f>
        <v>0</v>
      </c>
      <c r="F97" s="55">
        <f>F98</f>
        <v>182.65200000000002</v>
      </c>
      <c r="G97" s="55">
        <f>G98</f>
        <v>0</v>
      </c>
    </row>
    <row r="98" spans="1:7" ht="12" customHeight="1" x14ac:dyDescent="0.2">
      <c r="A98" s="49" t="s">
        <v>103</v>
      </c>
      <c r="B98" s="74">
        <v>4100000000</v>
      </c>
      <c r="C98" s="75">
        <v>620</v>
      </c>
      <c r="D98" s="55">
        <f>Ведом!F459+Ведом!F501</f>
        <v>182.65200000000002</v>
      </c>
      <c r="E98" s="55">
        <f>Ведом!G459+Ведом!G501</f>
        <v>0</v>
      </c>
      <c r="F98" s="55">
        <f>Ведом!H459+Ведом!H501</f>
        <v>182.65200000000002</v>
      </c>
      <c r="G98" s="55">
        <f>Ведом!I459+Ведом!I501</f>
        <v>0</v>
      </c>
    </row>
    <row r="99" spans="1:7" ht="38.25" hidden="1" x14ac:dyDescent="0.2">
      <c r="A99" s="50" t="s">
        <v>291</v>
      </c>
      <c r="B99" s="72">
        <v>4000000000</v>
      </c>
      <c r="C99" s="73"/>
      <c r="D99" s="56">
        <f>D100</f>
        <v>0</v>
      </c>
      <c r="E99" s="56">
        <f t="shared" ref="E99:G100" si="12">E100</f>
        <v>0</v>
      </c>
      <c r="F99" s="56">
        <f t="shared" si="12"/>
        <v>0</v>
      </c>
      <c r="G99" s="56">
        <f t="shared" si="12"/>
        <v>0</v>
      </c>
    </row>
    <row r="100" spans="1:7" ht="16.5" hidden="1" customHeight="1" x14ac:dyDescent="0.2">
      <c r="A100" s="49" t="s">
        <v>75</v>
      </c>
      <c r="B100" s="74">
        <v>4000000000</v>
      </c>
      <c r="C100" s="75">
        <v>200</v>
      </c>
      <c r="D100" s="55">
        <f>D101</f>
        <v>0</v>
      </c>
      <c r="E100" s="55">
        <f t="shared" si="12"/>
        <v>0</v>
      </c>
      <c r="F100" s="55">
        <f t="shared" si="12"/>
        <v>0</v>
      </c>
      <c r="G100" s="55">
        <f t="shared" si="12"/>
        <v>0</v>
      </c>
    </row>
    <row r="101" spans="1:7" ht="25.5" hidden="1" x14ac:dyDescent="0.2">
      <c r="A101" s="49" t="s">
        <v>76</v>
      </c>
      <c r="B101" s="74">
        <v>4000000000</v>
      </c>
      <c r="C101" s="75">
        <v>240</v>
      </c>
      <c r="D101" s="55">
        <v>0</v>
      </c>
      <c r="E101" s="55">
        <v>0</v>
      </c>
      <c r="F101" s="55">
        <v>0</v>
      </c>
      <c r="G101" s="55">
        <v>0</v>
      </c>
    </row>
    <row r="102" spans="1:7" ht="51" x14ac:dyDescent="0.2">
      <c r="A102" s="50" t="s">
        <v>313</v>
      </c>
      <c r="B102" s="72">
        <f>Ведом!D386</f>
        <v>4200000000</v>
      </c>
      <c r="C102" s="73"/>
      <c r="D102" s="56">
        <f t="shared" ref="D102:G103" si="13">D103</f>
        <v>102</v>
      </c>
      <c r="E102" s="56">
        <f t="shared" si="13"/>
        <v>0</v>
      </c>
      <c r="F102" s="56">
        <f t="shared" si="13"/>
        <v>80</v>
      </c>
      <c r="G102" s="56">
        <f t="shared" si="13"/>
        <v>0</v>
      </c>
    </row>
    <row r="103" spans="1:7" x14ac:dyDescent="0.2">
      <c r="A103" s="49" t="s">
        <v>121</v>
      </c>
      <c r="B103" s="74">
        <v>4200000000</v>
      </c>
      <c r="C103" s="75">
        <v>300</v>
      </c>
      <c r="D103" s="55">
        <f t="shared" si="13"/>
        <v>102</v>
      </c>
      <c r="E103" s="55">
        <f t="shared" si="13"/>
        <v>0</v>
      </c>
      <c r="F103" s="55">
        <f t="shared" si="13"/>
        <v>80</v>
      </c>
      <c r="G103" s="55">
        <f t="shared" si="13"/>
        <v>0</v>
      </c>
    </row>
    <row r="104" spans="1:7" x14ac:dyDescent="0.2">
      <c r="A104" s="49" t="s">
        <v>235</v>
      </c>
      <c r="B104" s="74">
        <v>4200000000</v>
      </c>
      <c r="C104" s="75">
        <v>360</v>
      </c>
      <c r="D104" s="55">
        <f>Ведом!F388</f>
        <v>102</v>
      </c>
      <c r="E104" s="55">
        <f>Ведом!G388</f>
        <v>0</v>
      </c>
      <c r="F104" s="55">
        <f>Ведом!H388</f>
        <v>80</v>
      </c>
      <c r="G104" s="55">
        <f>Ведом!I388</f>
        <v>0</v>
      </c>
    </row>
    <row r="105" spans="1:7" ht="25.5" x14ac:dyDescent="0.2">
      <c r="A105" s="50" t="str">
        <f>Ведом!B255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5" s="72">
        <f>Ведом!D255</f>
        <v>4300000000</v>
      </c>
      <c r="C105" s="73"/>
      <c r="D105" s="56">
        <f t="shared" ref="D105:G106" si="14">D106</f>
        <v>50</v>
      </c>
      <c r="E105" s="56">
        <f t="shared" si="14"/>
        <v>0</v>
      </c>
      <c r="F105" s="56">
        <f t="shared" si="14"/>
        <v>50</v>
      </c>
      <c r="G105" s="56">
        <f t="shared" si="14"/>
        <v>0</v>
      </c>
    </row>
    <row r="106" spans="1:7" ht="25.5" x14ac:dyDescent="0.2">
      <c r="A106" s="49" t="s">
        <v>102</v>
      </c>
      <c r="B106" s="74">
        <v>4300000000</v>
      </c>
      <c r="C106" s="75">
        <v>600</v>
      </c>
      <c r="D106" s="55">
        <f t="shared" si="14"/>
        <v>50</v>
      </c>
      <c r="E106" s="55">
        <f t="shared" si="14"/>
        <v>0</v>
      </c>
      <c r="F106" s="55">
        <f t="shared" si="14"/>
        <v>50</v>
      </c>
      <c r="G106" s="55">
        <f t="shared" si="14"/>
        <v>0</v>
      </c>
    </row>
    <row r="107" spans="1:7" ht="12" customHeight="1" x14ac:dyDescent="0.2">
      <c r="A107" s="49" t="s">
        <v>103</v>
      </c>
      <c r="B107" s="74">
        <v>4300000000</v>
      </c>
      <c r="C107" s="75">
        <v>620</v>
      </c>
      <c r="D107" s="55">
        <f>Ведом!F257</f>
        <v>50</v>
      </c>
      <c r="E107" s="55">
        <f>Ведом!G257</f>
        <v>0</v>
      </c>
      <c r="F107" s="55">
        <f>Ведом!H257</f>
        <v>50</v>
      </c>
      <c r="G107" s="55">
        <f>Ведом!I257</f>
        <v>0</v>
      </c>
    </row>
    <row r="108" spans="1:7" s="66" customFormat="1" ht="25.5" hidden="1" x14ac:dyDescent="0.2">
      <c r="A108" s="50" t="s">
        <v>326</v>
      </c>
      <c r="B108" s="72">
        <v>4400000000</v>
      </c>
      <c r="C108" s="73"/>
      <c r="D108" s="56">
        <f>D109</f>
        <v>0</v>
      </c>
      <c r="E108" s="56">
        <f t="shared" ref="E108:G109" si="15">E109</f>
        <v>0</v>
      </c>
      <c r="F108" s="56">
        <f t="shared" si="15"/>
        <v>0</v>
      </c>
      <c r="G108" s="56">
        <f t="shared" si="15"/>
        <v>0</v>
      </c>
    </row>
    <row r="109" spans="1:7" hidden="1" x14ac:dyDescent="0.2">
      <c r="A109" s="9" t="s">
        <v>121</v>
      </c>
      <c r="B109" s="74">
        <v>4400000000</v>
      </c>
      <c r="C109" s="75">
        <v>300</v>
      </c>
      <c r="D109" s="55">
        <f>D110</f>
        <v>0</v>
      </c>
      <c r="E109" s="55">
        <f t="shared" si="15"/>
        <v>0</v>
      </c>
      <c r="F109" s="55">
        <f t="shared" si="15"/>
        <v>0</v>
      </c>
      <c r="G109" s="55">
        <f t="shared" si="15"/>
        <v>0</v>
      </c>
    </row>
    <row r="110" spans="1:7" hidden="1" x14ac:dyDescent="0.2">
      <c r="A110" s="9" t="s">
        <v>122</v>
      </c>
      <c r="B110" s="74">
        <v>4400000000</v>
      </c>
      <c r="C110" s="75">
        <v>320</v>
      </c>
      <c r="D110" s="55">
        <f>Ведом!F232</f>
        <v>0</v>
      </c>
      <c r="E110" s="55">
        <f>Ведом!G232</f>
        <v>0</v>
      </c>
      <c r="F110" s="55">
        <f>Ведом!H232</f>
        <v>0</v>
      </c>
      <c r="G110" s="55">
        <f>Ведом!I232</f>
        <v>0</v>
      </c>
    </row>
    <row r="111" spans="1:7" s="66" customFormat="1" ht="25.5" x14ac:dyDescent="0.2">
      <c r="A111" s="60" t="s">
        <v>327</v>
      </c>
      <c r="B111" s="72">
        <v>4700000000</v>
      </c>
      <c r="C111" s="73"/>
      <c r="D111" s="56">
        <f>D112</f>
        <v>2570.8649999999998</v>
      </c>
      <c r="E111" s="56">
        <f t="shared" ref="E111:G112" si="16">E112</f>
        <v>0</v>
      </c>
      <c r="F111" s="56">
        <f t="shared" si="16"/>
        <v>2606.105</v>
      </c>
      <c r="G111" s="56">
        <f t="shared" si="16"/>
        <v>0</v>
      </c>
    </row>
    <row r="112" spans="1:7" ht="25.5" x14ac:dyDescent="0.2">
      <c r="A112" s="49" t="s">
        <v>102</v>
      </c>
      <c r="B112" s="74">
        <v>4700000000</v>
      </c>
      <c r="C112" s="75">
        <v>600</v>
      </c>
      <c r="D112" s="55">
        <f>D113</f>
        <v>2570.8649999999998</v>
      </c>
      <c r="E112" s="55">
        <f t="shared" si="16"/>
        <v>0</v>
      </c>
      <c r="F112" s="55">
        <f t="shared" si="16"/>
        <v>2606.105</v>
      </c>
      <c r="G112" s="55">
        <f t="shared" si="16"/>
        <v>0</v>
      </c>
    </row>
    <row r="113" spans="1:7" x14ac:dyDescent="0.2">
      <c r="A113" s="49" t="s">
        <v>103</v>
      </c>
      <c r="B113" s="74">
        <v>4700000000</v>
      </c>
      <c r="C113" s="75">
        <v>620</v>
      </c>
      <c r="D113" s="55">
        <f>Ведом!F279</f>
        <v>2570.8649999999998</v>
      </c>
      <c r="E113" s="55">
        <f>Ведом!G279</f>
        <v>0</v>
      </c>
      <c r="F113" s="55">
        <f>Ведом!H279</f>
        <v>2606.105</v>
      </c>
      <c r="G113" s="55">
        <f>Ведом!I279</f>
        <v>0</v>
      </c>
    </row>
    <row r="114" spans="1:7" s="66" customFormat="1" ht="38.25" x14ac:dyDescent="0.2">
      <c r="A114" s="50" t="s">
        <v>306</v>
      </c>
      <c r="B114" s="91">
        <v>4800000000</v>
      </c>
      <c r="C114" s="73"/>
      <c r="D114" s="56">
        <f>D117+D115</f>
        <v>2897.4250000000002</v>
      </c>
      <c r="E114" s="56">
        <f t="shared" ref="E114:G114" si="17">E117+E115</f>
        <v>0</v>
      </c>
      <c r="F114" s="56">
        <f t="shared" si="17"/>
        <v>2897.4250000000002</v>
      </c>
      <c r="G114" s="56">
        <f t="shared" si="17"/>
        <v>0</v>
      </c>
    </row>
    <row r="115" spans="1:7" s="66" customFormat="1" ht="25.5" x14ac:dyDescent="0.2">
      <c r="A115" s="9" t="s">
        <v>75</v>
      </c>
      <c r="B115" s="93">
        <v>4800000000</v>
      </c>
      <c r="C115" s="75">
        <v>200</v>
      </c>
      <c r="D115" s="55">
        <f>D116</f>
        <v>329.02800000000002</v>
      </c>
      <c r="E115" s="55">
        <f t="shared" ref="E115:G115" si="18">E116</f>
        <v>0</v>
      </c>
      <c r="F115" s="55">
        <f t="shared" si="18"/>
        <v>329.02800000000002</v>
      </c>
      <c r="G115" s="55">
        <f t="shared" si="18"/>
        <v>0</v>
      </c>
    </row>
    <row r="116" spans="1:7" s="66" customFormat="1" ht="25.5" x14ac:dyDescent="0.2">
      <c r="A116" s="9" t="s">
        <v>76</v>
      </c>
      <c r="B116" s="93">
        <v>4800000000</v>
      </c>
      <c r="C116" s="75">
        <v>240</v>
      </c>
      <c r="D116" s="55">
        <f>Ведом!F391</f>
        <v>329.02800000000002</v>
      </c>
      <c r="E116" s="55">
        <f>Ведом!G391</f>
        <v>0</v>
      </c>
      <c r="F116" s="55">
        <f>Ведом!H391</f>
        <v>329.02800000000002</v>
      </c>
      <c r="G116" s="55">
        <f>Ведом!I391</f>
        <v>0</v>
      </c>
    </row>
    <row r="117" spans="1:7" ht="25.5" x14ac:dyDescent="0.2">
      <c r="A117" s="49" t="s">
        <v>102</v>
      </c>
      <c r="B117" s="93">
        <v>4800000000</v>
      </c>
      <c r="C117" s="75">
        <v>600</v>
      </c>
      <c r="D117" s="55">
        <f>D118</f>
        <v>2568.3969999999999</v>
      </c>
      <c r="E117" s="55">
        <f t="shared" ref="E117:G117" si="19">E118</f>
        <v>0</v>
      </c>
      <c r="F117" s="55">
        <f t="shared" si="19"/>
        <v>2568.3969999999999</v>
      </c>
      <c r="G117" s="55">
        <f t="shared" si="19"/>
        <v>0</v>
      </c>
    </row>
    <row r="118" spans="1:7" ht="16.5" customHeight="1" x14ac:dyDescent="0.2">
      <c r="A118" s="49" t="s">
        <v>103</v>
      </c>
      <c r="B118" s="93">
        <v>4800000000</v>
      </c>
      <c r="C118" s="75">
        <v>620</v>
      </c>
      <c r="D118" s="55">
        <f>Ведом!F190+Ведом!F319</f>
        <v>2568.3969999999999</v>
      </c>
      <c r="E118" s="55">
        <f>Ведом!G190+Ведом!G319</f>
        <v>0</v>
      </c>
      <c r="F118" s="55">
        <f>Ведом!H190+Ведом!H319</f>
        <v>2568.3969999999999</v>
      </c>
      <c r="G118" s="55">
        <f>Ведом!I190+Ведом!I319</f>
        <v>0</v>
      </c>
    </row>
    <row r="119" spans="1:7" s="66" customFormat="1" ht="40.5" customHeight="1" x14ac:dyDescent="0.2">
      <c r="A119" s="50" t="s">
        <v>320</v>
      </c>
      <c r="B119" s="91">
        <v>4900000000</v>
      </c>
      <c r="C119" s="73"/>
      <c r="D119" s="56">
        <f>D120+D122</f>
        <v>1704.6569999999999</v>
      </c>
      <c r="E119" s="56">
        <f t="shared" ref="E119:G119" si="20">E120+E122</f>
        <v>0</v>
      </c>
      <c r="F119" s="56">
        <f t="shared" si="20"/>
        <v>1704.6569999999999</v>
      </c>
      <c r="G119" s="56">
        <f t="shared" si="20"/>
        <v>0</v>
      </c>
    </row>
    <row r="120" spans="1:7" s="3" customFormat="1" ht="38.25" x14ac:dyDescent="0.2">
      <c r="A120" s="9" t="s">
        <v>73</v>
      </c>
      <c r="B120" s="93">
        <v>4900000000</v>
      </c>
      <c r="C120" s="75">
        <v>100</v>
      </c>
      <c r="D120" s="55">
        <f>D121</f>
        <v>1704.6569999999999</v>
      </c>
      <c r="E120" s="55">
        <f t="shared" ref="E120:G120" si="21">E121</f>
        <v>0</v>
      </c>
      <c r="F120" s="55">
        <f t="shared" si="21"/>
        <v>1704.6569999999999</v>
      </c>
      <c r="G120" s="55">
        <f t="shared" si="21"/>
        <v>0</v>
      </c>
    </row>
    <row r="121" spans="1:7" s="3" customFormat="1" x14ac:dyDescent="0.2">
      <c r="A121" s="9" t="s">
        <v>74</v>
      </c>
      <c r="B121" s="93">
        <v>4900000000</v>
      </c>
      <c r="C121" s="75">
        <v>120</v>
      </c>
      <c r="D121" s="55">
        <f>Ведом!F558</f>
        <v>1704.6569999999999</v>
      </c>
      <c r="E121" s="55">
        <f>Ведом!G558</f>
        <v>0</v>
      </c>
      <c r="F121" s="55">
        <f>Ведом!H558</f>
        <v>1704.6569999999999</v>
      </c>
      <c r="G121" s="55">
        <f>Ведом!I558</f>
        <v>0</v>
      </c>
    </row>
    <row r="122" spans="1:7" ht="25.5" hidden="1" x14ac:dyDescent="0.2">
      <c r="A122" s="49" t="s">
        <v>75</v>
      </c>
      <c r="B122" s="93">
        <v>4900000000</v>
      </c>
      <c r="C122" s="75">
        <v>200</v>
      </c>
      <c r="D122" s="55"/>
      <c r="E122" s="55"/>
      <c r="F122" s="55"/>
      <c r="G122" s="55"/>
    </row>
    <row r="123" spans="1:7" ht="25.5" hidden="1" x14ac:dyDescent="0.2">
      <c r="A123" s="49" t="s">
        <v>76</v>
      </c>
      <c r="B123" s="93">
        <v>4900000000</v>
      </c>
      <c r="C123" s="75">
        <v>240</v>
      </c>
      <c r="D123" s="55"/>
      <c r="E123" s="55"/>
      <c r="F123" s="55"/>
      <c r="G123" s="55"/>
    </row>
    <row r="124" spans="1:7" s="16" customFormat="1" ht="24" hidden="1" customHeight="1" x14ac:dyDescent="0.2">
      <c r="A124" s="49" t="s">
        <v>266</v>
      </c>
      <c r="B124" s="74" t="s">
        <v>259</v>
      </c>
      <c r="C124" s="75"/>
      <c r="D124" s="55">
        <f>D125</f>
        <v>0</v>
      </c>
      <c r="E124" s="55">
        <f t="shared" ref="E124:G124" si="22">E125</f>
        <v>0</v>
      </c>
      <c r="F124" s="55">
        <f t="shared" si="22"/>
        <v>0</v>
      </c>
      <c r="G124" s="55">
        <f t="shared" si="22"/>
        <v>0</v>
      </c>
    </row>
    <row r="125" spans="1:7" s="16" customFormat="1" hidden="1" x14ac:dyDescent="0.2">
      <c r="A125" s="49" t="s">
        <v>121</v>
      </c>
      <c r="B125" s="74" t="s">
        <v>259</v>
      </c>
      <c r="C125" s="75">
        <v>300</v>
      </c>
      <c r="D125" s="55">
        <f>D126</f>
        <v>0</v>
      </c>
      <c r="E125" s="55">
        <f>E126</f>
        <v>0</v>
      </c>
      <c r="F125" s="55">
        <f>F126</f>
        <v>0</v>
      </c>
      <c r="G125" s="55">
        <f>G126</f>
        <v>0</v>
      </c>
    </row>
    <row r="126" spans="1:7" s="16" customFormat="1" hidden="1" x14ac:dyDescent="0.2">
      <c r="A126" s="49" t="s">
        <v>122</v>
      </c>
      <c r="B126" s="74" t="s">
        <v>259</v>
      </c>
      <c r="C126" s="75">
        <v>320</v>
      </c>
      <c r="D126" s="55">
        <f>Ведом!F246</f>
        <v>0</v>
      </c>
      <c r="E126" s="55">
        <f>Ведом!G246</f>
        <v>0</v>
      </c>
      <c r="F126" s="55">
        <f>Ведом!H246</f>
        <v>0</v>
      </c>
      <c r="G126" s="55">
        <f>Ведом!I246</f>
        <v>0</v>
      </c>
    </row>
    <row r="127" spans="1:7" s="16" customFormat="1" ht="25.5" hidden="1" x14ac:dyDescent="0.2">
      <c r="A127" s="49" t="s">
        <v>267</v>
      </c>
      <c r="B127" s="74" t="s">
        <v>260</v>
      </c>
      <c r="C127" s="75"/>
      <c r="D127" s="55">
        <f t="shared" ref="D127:G128" si="23">D128</f>
        <v>0</v>
      </c>
      <c r="E127" s="55">
        <f t="shared" si="23"/>
        <v>0</v>
      </c>
      <c r="F127" s="55">
        <f t="shared" si="23"/>
        <v>0</v>
      </c>
      <c r="G127" s="55">
        <f t="shared" si="23"/>
        <v>0</v>
      </c>
    </row>
    <row r="128" spans="1:7" s="16" customFormat="1" ht="25.5" hidden="1" x14ac:dyDescent="0.2">
      <c r="A128" s="49" t="s">
        <v>75</v>
      </c>
      <c r="B128" s="74" t="s">
        <v>260</v>
      </c>
      <c r="C128" s="75">
        <v>200</v>
      </c>
      <c r="D128" s="55">
        <f t="shared" si="23"/>
        <v>0</v>
      </c>
      <c r="E128" s="55">
        <f t="shared" si="23"/>
        <v>0</v>
      </c>
      <c r="F128" s="55">
        <f t="shared" si="23"/>
        <v>0</v>
      </c>
      <c r="G128" s="55">
        <f t="shared" si="23"/>
        <v>0</v>
      </c>
    </row>
    <row r="129" spans="1:11" s="16" customFormat="1" ht="25.5" hidden="1" x14ac:dyDescent="0.2">
      <c r="A129" s="49" t="s">
        <v>76</v>
      </c>
      <c r="B129" s="74" t="s">
        <v>260</v>
      </c>
      <c r="C129" s="75">
        <v>240</v>
      </c>
      <c r="D129" s="55">
        <f>Ведом!F114</f>
        <v>0</v>
      </c>
      <c r="E129" s="55">
        <f>Ведом!G114</f>
        <v>0</v>
      </c>
      <c r="F129" s="55">
        <f>Ведом!H114</f>
        <v>0</v>
      </c>
      <c r="G129" s="55">
        <f>Ведом!I114</f>
        <v>0</v>
      </c>
    </row>
    <row r="130" spans="1:11" s="16" customFormat="1" ht="25.5" hidden="1" x14ac:dyDescent="0.2">
      <c r="A130" s="49" t="s">
        <v>268</v>
      </c>
      <c r="B130" s="74" t="s">
        <v>261</v>
      </c>
      <c r="C130" s="75"/>
      <c r="D130" s="55">
        <f t="shared" ref="D130:G131" si="24">D131</f>
        <v>0</v>
      </c>
      <c r="E130" s="55">
        <f t="shared" si="24"/>
        <v>0</v>
      </c>
      <c r="F130" s="55">
        <f t="shared" si="24"/>
        <v>0</v>
      </c>
      <c r="G130" s="55">
        <f t="shared" si="24"/>
        <v>0</v>
      </c>
    </row>
    <row r="131" spans="1:11" s="16" customFormat="1" ht="25.5" hidden="1" x14ac:dyDescent="0.2">
      <c r="A131" s="49" t="s">
        <v>75</v>
      </c>
      <c r="B131" s="74" t="s">
        <v>261</v>
      </c>
      <c r="C131" s="75">
        <v>200</v>
      </c>
      <c r="D131" s="55">
        <f t="shared" si="24"/>
        <v>0</v>
      </c>
      <c r="E131" s="55">
        <f t="shared" si="24"/>
        <v>0</v>
      </c>
      <c r="F131" s="55">
        <f t="shared" si="24"/>
        <v>0</v>
      </c>
      <c r="G131" s="55">
        <f t="shared" si="24"/>
        <v>0</v>
      </c>
    </row>
    <row r="132" spans="1:11" s="16" customFormat="1" ht="25.5" hidden="1" x14ac:dyDescent="0.2">
      <c r="A132" s="49" t="s">
        <v>76</v>
      </c>
      <c r="B132" s="74" t="s">
        <v>261</v>
      </c>
      <c r="C132" s="75">
        <v>240</v>
      </c>
      <c r="D132" s="55"/>
      <c r="E132" s="55">
        <f>Ведом!G121</f>
        <v>0</v>
      </c>
      <c r="F132" s="55"/>
      <c r="G132" s="55">
        <f>Ведом!I121</f>
        <v>0</v>
      </c>
    </row>
    <row r="133" spans="1:11" s="16" customFormat="1" ht="25.5" hidden="1" x14ac:dyDescent="0.2">
      <c r="A133" s="49" t="s">
        <v>265</v>
      </c>
      <c r="B133" s="74" t="s">
        <v>264</v>
      </c>
      <c r="C133" s="75"/>
      <c r="D133" s="55" t="e">
        <f t="shared" ref="D133:G134" si="25">D134</f>
        <v>#REF!</v>
      </c>
      <c r="E133" s="55" t="e">
        <f t="shared" si="25"/>
        <v>#REF!</v>
      </c>
      <c r="F133" s="55" t="e">
        <f t="shared" si="25"/>
        <v>#REF!</v>
      </c>
      <c r="G133" s="55" t="e">
        <f t="shared" si="25"/>
        <v>#REF!</v>
      </c>
    </row>
    <row r="134" spans="1:11" s="16" customFormat="1" ht="25.5" hidden="1" x14ac:dyDescent="0.2">
      <c r="A134" s="49" t="s">
        <v>75</v>
      </c>
      <c r="B134" s="74" t="s">
        <v>264</v>
      </c>
      <c r="C134" s="75">
        <v>200</v>
      </c>
      <c r="D134" s="55" t="e">
        <f t="shared" si="25"/>
        <v>#REF!</v>
      </c>
      <c r="E134" s="55" t="e">
        <f t="shared" si="25"/>
        <v>#REF!</v>
      </c>
      <c r="F134" s="55" t="e">
        <f t="shared" si="25"/>
        <v>#REF!</v>
      </c>
      <c r="G134" s="55" t="e">
        <f t="shared" si="25"/>
        <v>#REF!</v>
      </c>
    </row>
    <row r="135" spans="1:11" s="16" customFormat="1" ht="25.5" hidden="1" x14ac:dyDescent="0.2">
      <c r="A135" s="49" t="s">
        <v>76</v>
      </c>
      <c r="B135" s="74" t="s">
        <v>264</v>
      </c>
      <c r="C135" s="75">
        <v>240</v>
      </c>
      <c r="D135" s="55" t="e">
        <f>Ведом!#REF!</f>
        <v>#REF!</v>
      </c>
      <c r="E135" s="55" t="e">
        <f>Ведом!#REF!</f>
        <v>#REF!</v>
      </c>
      <c r="F135" s="55" t="e">
        <f>Ведом!#REF!</f>
        <v>#REF!</v>
      </c>
      <c r="G135" s="55" t="e">
        <f>Ведом!#REF!</f>
        <v>#REF!</v>
      </c>
    </row>
    <row r="136" spans="1:11" s="16" customFormat="1" hidden="1" x14ac:dyDescent="0.2">
      <c r="A136" s="49" t="s">
        <v>269</v>
      </c>
      <c r="B136" s="74" t="s">
        <v>262</v>
      </c>
      <c r="C136" s="75"/>
      <c r="D136" s="55">
        <f>D137+D139</f>
        <v>0</v>
      </c>
      <c r="E136" s="55">
        <f t="shared" ref="E136:G136" si="26">E137+E139</f>
        <v>0</v>
      </c>
      <c r="F136" s="55">
        <f t="shared" si="26"/>
        <v>1702.643</v>
      </c>
      <c r="G136" s="55">
        <f t="shared" si="26"/>
        <v>1702.643</v>
      </c>
    </row>
    <row r="137" spans="1:11" s="16" customFormat="1" ht="25.5" hidden="1" x14ac:dyDescent="0.2">
      <c r="A137" s="49" t="s">
        <v>102</v>
      </c>
      <c r="B137" s="74" t="s">
        <v>262</v>
      </c>
      <c r="C137" s="75">
        <v>600</v>
      </c>
      <c r="D137" s="55">
        <f t="shared" ref="D137:G137" si="27">D138</f>
        <v>0</v>
      </c>
      <c r="E137" s="55">
        <f t="shared" si="27"/>
        <v>0</v>
      </c>
      <c r="F137" s="55">
        <f t="shared" si="27"/>
        <v>1702.643</v>
      </c>
      <c r="G137" s="55">
        <f t="shared" si="27"/>
        <v>1702.643</v>
      </c>
      <c r="K137" s="16" t="s">
        <v>7</v>
      </c>
    </row>
    <row r="138" spans="1:11" s="16" customFormat="1" hidden="1" x14ac:dyDescent="0.2">
      <c r="A138" s="49" t="s">
        <v>103</v>
      </c>
      <c r="B138" s="74" t="s">
        <v>262</v>
      </c>
      <c r="C138" s="75">
        <v>620</v>
      </c>
      <c r="D138" s="55"/>
      <c r="E138" s="55"/>
      <c r="F138" s="55">
        <f>Ведом!H513+Ведом!H517</f>
        <v>1702.643</v>
      </c>
      <c r="G138" s="55">
        <f>Ведом!I513+Ведом!I517</f>
        <v>1702.643</v>
      </c>
    </row>
    <row r="139" spans="1:11" s="16" customFormat="1" ht="25.5" hidden="1" x14ac:dyDescent="0.2">
      <c r="A139" s="49" t="s">
        <v>182</v>
      </c>
      <c r="B139" s="74" t="s">
        <v>262</v>
      </c>
      <c r="C139" s="75">
        <v>400</v>
      </c>
      <c r="D139" s="55">
        <f>D140</f>
        <v>0</v>
      </c>
      <c r="E139" s="55">
        <f t="shared" ref="E139:G139" si="28">E140</f>
        <v>0</v>
      </c>
      <c r="F139" s="55">
        <f t="shared" si="28"/>
        <v>0</v>
      </c>
      <c r="G139" s="55">
        <f t="shared" si="28"/>
        <v>0</v>
      </c>
    </row>
    <row r="140" spans="1:11" s="16" customFormat="1" hidden="1" x14ac:dyDescent="0.2">
      <c r="A140" s="49" t="s">
        <v>183</v>
      </c>
      <c r="B140" s="74" t="s">
        <v>262</v>
      </c>
      <c r="C140" s="75">
        <v>410</v>
      </c>
      <c r="D140" s="55">
        <f>Ведом!F508</f>
        <v>0</v>
      </c>
      <c r="E140" s="55">
        <f>Ведом!G508</f>
        <v>0</v>
      </c>
      <c r="F140" s="55">
        <f>Ведом!H508</f>
        <v>0</v>
      </c>
      <c r="G140" s="55">
        <f>Ведом!I508</f>
        <v>0</v>
      </c>
    </row>
    <row r="141" spans="1:11" s="16" customFormat="1" ht="25.5" hidden="1" x14ac:dyDescent="0.2">
      <c r="A141" s="49" t="s">
        <v>270</v>
      </c>
      <c r="B141" s="74" t="s">
        <v>263</v>
      </c>
      <c r="C141" s="75"/>
      <c r="D141" s="55">
        <f t="shared" ref="D141:G142" si="29">D142</f>
        <v>0</v>
      </c>
      <c r="E141" s="55">
        <f t="shared" si="29"/>
        <v>0</v>
      </c>
      <c r="F141" s="55">
        <f t="shared" si="29"/>
        <v>0</v>
      </c>
      <c r="G141" s="55">
        <f t="shared" si="29"/>
        <v>0</v>
      </c>
    </row>
    <row r="142" spans="1:11" ht="25.5" hidden="1" x14ac:dyDescent="0.2">
      <c r="A142" s="49" t="s">
        <v>102</v>
      </c>
      <c r="B142" s="74" t="s">
        <v>263</v>
      </c>
      <c r="C142" s="75">
        <v>600</v>
      </c>
      <c r="D142" s="55">
        <f t="shared" si="29"/>
        <v>0</v>
      </c>
      <c r="E142" s="55">
        <f t="shared" si="29"/>
        <v>0</v>
      </c>
      <c r="F142" s="55">
        <f t="shared" si="29"/>
        <v>0</v>
      </c>
      <c r="G142" s="55">
        <f t="shared" si="29"/>
        <v>0</v>
      </c>
    </row>
    <row r="143" spans="1:11" hidden="1" x14ac:dyDescent="0.2">
      <c r="A143" s="49" t="s">
        <v>103</v>
      </c>
      <c r="B143" s="74" t="s">
        <v>263</v>
      </c>
      <c r="C143" s="75">
        <v>620</v>
      </c>
      <c r="D143" s="55">
        <f>Ведом!F228</f>
        <v>0</v>
      </c>
      <c r="E143" s="55">
        <f>Ведом!G228</f>
        <v>0</v>
      </c>
      <c r="F143" s="55">
        <f>Ведом!H228</f>
        <v>0</v>
      </c>
      <c r="G143" s="55">
        <f>Ведом!I228</f>
        <v>0</v>
      </c>
    </row>
    <row r="144" spans="1:11" x14ac:dyDescent="0.2">
      <c r="A144" s="173" t="s">
        <v>274</v>
      </c>
      <c r="B144" s="174"/>
      <c r="C144" s="175"/>
      <c r="D144" s="56">
        <f>Ведом!F559</f>
        <v>8893.3770000000004</v>
      </c>
      <c r="E144" s="56"/>
      <c r="F144" s="56">
        <f>Ведом!H559</f>
        <v>10713.377</v>
      </c>
      <c r="G144" s="56"/>
    </row>
    <row r="145" spans="1:8" ht="12.75" customHeight="1" x14ac:dyDescent="0.2">
      <c r="A145" s="176" t="s">
        <v>6</v>
      </c>
      <c r="B145" s="177"/>
      <c r="C145" s="178"/>
      <c r="D145" s="56">
        <f>D144+D114+D111+D105+D102+D95+D80+D77+D70+D61+D58+D53+D50+D47+D44+D41+D34+D25+D13+D119+D89+D67+D64</f>
        <v>242216.57800000001</v>
      </c>
      <c r="E145" s="56">
        <f t="shared" ref="E145:G145" si="30">E144+E114+E111+E105+E102+E95+E80+E77+E70+E61+E58+E53+E50+E47+E44+E41+E34+E25+E13+E119+E89+E67+E64</f>
        <v>32819.856999999996</v>
      </c>
      <c r="F145" s="56">
        <f t="shared" si="30"/>
        <v>243787.91600000003</v>
      </c>
      <c r="G145" s="56">
        <f t="shared" si="30"/>
        <v>33177.534</v>
      </c>
      <c r="H145" s="4" t="s">
        <v>329</v>
      </c>
    </row>
    <row r="146" spans="1:8" hidden="1" x14ac:dyDescent="0.2">
      <c r="A146" s="21" t="s">
        <v>159</v>
      </c>
      <c r="B146" s="21"/>
      <c r="C146" s="21"/>
      <c r="D146" s="17">
        <v>0</v>
      </c>
      <c r="E146" s="17">
        <v>0</v>
      </c>
    </row>
    <row r="147" spans="1:8" hidden="1" x14ac:dyDescent="0.2">
      <c r="A147" s="20" t="s">
        <v>159</v>
      </c>
      <c r="B147" s="20"/>
      <c r="C147" s="20"/>
      <c r="D147" s="6">
        <v>0</v>
      </c>
      <c r="E147" s="6">
        <v>0</v>
      </c>
    </row>
    <row r="148" spans="1:8" hidden="1" x14ac:dyDescent="0.2">
      <c r="A148" s="20" t="s">
        <v>159</v>
      </c>
      <c r="B148" s="20"/>
      <c r="C148" s="20"/>
      <c r="D148" s="6">
        <v>0</v>
      </c>
      <c r="E148" s="6">
        <v>0</v>
      </c>
    </row>
    <row r="149" spans="1:8" hidden="1" x14ac:dyDescent="0.2">
      <c r="A149" s="20" t="s">
        <v>159</v>
      </c>
      <c r="B149" s="20"/>
      <c r="C149" s="20"/>
      <c r="D149" s="6">
        <v>0</v>
      </c>
      <c r="E149" s="6">
        <v>0</v>
      </c>
    </row>
    <row r="150" spans="1:8" hidden="1" x14ac:dyDescent="0.2">
      <c r="A150" s="20" t="s">
        <v>159</v>
      </c>
      <c r="B150" s="20"/>
      <c r="C150" s="20"/>
      <c r="D150" s="6">
        <v>0</v>
      </c>
      <c r="E150" s="6">
        <v>0</v>
      </c>
    </row>
    <row r="151" spans="1:8" hidden="1" x14ac:dyDescent="0.2">
      <c r="A151" s="20" t="s">
        <v>159</v>
      </c>
      <c r="B151" s="20"/>
      <c r="C151" s="20"/>
      <c r="D151" s="6">
        <v>0</v>
      </c>
      <c r="E151" s="6">
        <v>0</v>
      </c>
    </row>
    <row r="152" spans="1:8" hidden="1" x14ac:dyDescent="0.2">
      <c r="A152" s="20" t="s">
        <v>159</v>
      </c>
      <c r="B152" s="20"/>
      <c r="C152" s="20"/>
      <c r="D152" s="6">
        <v>0</v>
      </c>
      <c r="E152" s="6">
        <v>0</v>
      </c>
    </row>
    <row r="153" spans="1:8" hidden="1" x14ac:dyDescent="0.2">
      <c r="A153" s="20" t="s">
        <v>159</v>
      </c>
      <c r="B153" s="20"/>
      <c r="C153" s="20"/>
      <c r="D153" s="6">
        <v>0</v>
      </c>
      <c r="E153" s="6">
        <v>0</v>
      </c>
    </row>
    <row r="154" spans="1:8" hidden="1" x14ac:dyDescent="0.2">
      <c r="A154" s="20" t="s">
        <v>159</v>
      </c>
      <c r="B154" s="20"/>
      <c r="C154" s="20"/>
      <c r="D154" s="6">
        <v>0</v>
      </c>
      <c r="E154" s="6">
        <v>0</v>
      </c>
    </row>
    <row r="155" spans="1:8" hidden="1" x14ac:dyDescent="0.2">
      <c r="A155" s="20" t="s">
        <v>159</v>
      </c>
      <c r="B155" s="20"/>
      <c r="C155" s="20"/>
      <c r="D155" s="6">
        <v>0</v>
      </c>
      <c r="E155" s="6">
        <v>0</v>
      </c>
    </row>
    <row r="156" spans="1:8" hidden="1" x14ac:dyDescent="0.2">
      <c r="A156" s="20" t="s">
        <v>159</v>
      </c>
      <c r="B156" s="20"/>
      <c r="C156" s="20"/>
      <c r="D156" s="6">
        <v>0</v>
      </c>
      <c r="E156" s="6">
        <v>0</v>
      </c>
    </row>
    <row r="157" spans="1:8" hidden="1" x14ac:dyDescent="0.2">
      <c r="A157" s="20" t="s">
        <v>159</v>
      </c>
      <c r="B157" s="20"/>
      <c r="C157" s="20"/>
      <c r="D157" s="6">
        <v>0</v>
      </c>
      <c r="E157" s="6">
        <v>0</v>
      </c>
    </row>
    <row r="158" spans="1:8" hidden="1" x14ac:dyDescent="0.2">
      <c r="A158" s="20" t="s">
        <v>159</v>
      </c>
      <c r="B158" s="20"/>
      <c r="C158" s="20"/>
      <c r="D158" s="6">
        <v>0</v>
      </c>
      <c r="E158" s="6">
        <v>0</v>
      </c>
    </row>
    <row r="159" spans="1:8" hidden="1" x14ac:dyDescent="0.2">
      <c r="A159" s="20" t="s">
        <v>159</v>
      </c>
      <c r="B159" s="20"/>
      <c r="C159" s="20"/>
      <c r="D159" s="6">
        <v>0</v>
      </c>
      <c r="E159" s="6">
        <v>0</v>
      </c>
    </row>
    <row r="160" spans="1:8" hidden="1" x14ac:dyDescent="0.2">
      <c r="A160" s="20" t="s">
        <v>159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159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159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159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159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159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159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159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159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159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159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159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159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159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159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159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159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159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159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159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159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159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159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159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159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159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159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159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159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159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159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159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159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159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159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159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159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159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159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159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159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159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159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159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159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159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159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159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159</v>
      </c>
      <c r="B208" s="20"/>
      <c r="C208" s="20"/>
      <c r="D208" s="6">
        <v>0</v>
      </c>
      <c r="E208" s="6">
        <v>0</v>
      </c>
    </row>
    <row r="209" spans="1:7" hidden="1" x14ac:dyDescent="0.2">
      <c r="A209" s="20" t="s">
        <v>159</v>
      </c>
      <c r="B209" s="20"/>
      <c r="C209" s="20"/>
      <c r="D209" s="6">
        <v>0</v>
      </c>
      <c r="E209" s="6">
        <v>0</v>
      </c>
    </row>
    <row r="210" spans="1:7" hidden="1" x14ac:dyDescent="0.2">
      <c r="A210" s="20" t="s">
        <v>159</v>
      </c>
      <c r="B210" s="20"/>
      <c r="C210" s="20"/>
      <c r="D210" s="6">
        <v>0</v>
      </c>
      <c r="E210" s="6">
        <v>0</v>
      </c>
    </row>
    <row r="211" spans="1:7" hidden="1" x14ac:dyDescent="0.2">
      <c r="A211" s="20" t="s">
        <v>159</v>
      </c>
      <c r="B211" s="20"/>
      <c r="C211" s="20"/>
      <c r="D211" s="6">
        <v>0</v>
      </c>
      <c r="E211" s="6">
        <v>0</v>
      </c>
    </row>
    <row r="212" spans="1:7" hidden="1" x14ac:dyDescent="0.2">
      <c r="A212" s="20" t="s">
        <v>159</v>
      </c>
      <c r="B212" s="20"/>
      <c r="C212" s="20"/>
      <c r="D212" s="6">
        <v>0</v>
      </c>
      <c r="E212" s="6">
        <v>0</v>
      </c>
    </row>
    <row r="213" spans="1:7" hidden="1" x14ac:dyDescent="0.2">
      <c r="A213" s="20" t="s">
        <v>159</v>
      </c>
      <c r="B213" s="20"/>
      <c r="C213" s="20"/>
      <c r="D213" s="6">
        <v>0</v>
      </c>
      <c r="E213" s="6">
        <v>0</v>
      </c>
    </row>
    <row r="214" spans="1:7" hidden="1" x14ac:dyDescent="0.2">
      <c r="A214" s="20" t="s">
        <v>159</v>
      </c>
      <c r="B214" s="20"/>
      <c r="C214" s="20"/>
      <c r="D214" s="6">
        <v>0</v>
      </c>
      <c r="E214" s="6">
        <v>0</v>
      </c>
    </row>
    <row r="215" spans="1:7" hidden="1" x14ac:dyDescent="0.2">
      <c r="A215" s="20" t="s">
        <v>159</v>
      </c>
      <c r="B215" s="20"/>
      <c r="C215" s="20"/>
      <c r="D215" s="6">
        <v>0</v>
      </c>
      <c r="E215" s="6">
        <v>0</v>
      </c>
    </row>
    <row r="216" spans="1:7" hidden="1" x14ac:dyDescent="0.2">
      <c r="A216" s="20" t="s">
        <v>159</v>
      </c>
      <c r="B216" s="20"/>
      <c r="C216" s="20"/>
      <c r="D216" s="6">
        <v>0</v>
      </c>
      <c r="E216" s="6">
        <v>0</v>
      </c>
    </row>
    <row r="217" spans="1:7" hidden="1" x14ac:dyDescent="0.2">
      <c r="A217" s="20" t="s">
        <v>159</v>
      </c>
      <c r="B217" s="20"/>
      <c r="C217" s="20"/>
      <c r="D217" s="6">
        <v>0</v>
      </c>
      <c r="E217" s="6">
        <v>0</v>
      </c>
    </row>
    <row r="218" spans="1:7" hidden="1" x14ac:dyDescent="0.2">
      <c r="A218" s="20" t="s">
        <v>159</v>
      </c>
      <c r="B218" s="20"/>
      <c r="C218" s="20"/>
      <c r="D218" s="6">
        <v>0</v>
      </c>
      <c r="E218" s="6">
        <v>0</v>
      </c>
    </row>
    <row r="219" spans="1:7" hidden="1" x14ac:dyDescent="0.2">
      <c r="A219" s="20" t="s">
        <v>159</v>
      </c>
      <c r="B219" s="20"/>
      <c r="C219" s="20"/>
      <c r="D219" s="6">
        <v>0</v>
      </c>
      <c r="E219" s="6">
        <v>0</v>
      </c>
    </row>
    <row r="220" spans="1:7" hidden="1" x14ac:dyDescent="0.2">
      <c r="A220" s="20" t="s">
        <v>159</v>
      </c>
      <c r="B220" s="20"/>
      <c r="C220" s="20"/>
      <c r="D220" s="6">
        <v>0</v>
      </c>
      <c r="E220" s="6">
        <v>0</v>
      </c>
    </row>
    <row r="221" spans="1:7" hidden="1" x14ac:dyDescent="0.2">
      <c r="A221" s="20" t="s">
        <v>159</v>
      </c>
      <c r="B221" s="20"/>
      <c r="C221" s="20"/>
      <c r="D221" s="6">
        <v>0</v>
      </c>
      <c r="E221" s="6">
        <v>0</v>
      </c>
    </row>
    <row r="222" spans="1:7" x14ac:dyDescent="0.2">
      <c r="D222" s="64"/>
    </row>
    <row r="223" spans="1:7" x14ac:dyDescent="0.2">
      <c r="D223" s="64"/>
    </row>
    <row r="224" spans="1:7" x14ac:dyDescent="0.2">
      <c r="D224" s="23">
        <v>252828.848</v>
      </c>
      <c r="E224" s="24">
        <v>46931.504000000001</v>
      </c>
      <c r="F224" s="52">
        <v>243454.508</v>
      </c>
      <c r="G224" s="52">
        <v>33043.504000000001</v>
      </c>
    </row>
    <row r="225" spans="4:7" x14ac:dyDescent="0.2">
      <c r="D225" s="23">
        <f>D224-D145</f>
        <v>10612.26999999999</v>
      </c>
      <c r="E225" s="23">
        <f t="shared" ref="E225:G225" si="31">E224-E145</f>
        <v>14111.647000000004</v>
      </c>
      <c r="F225" s="23">
        <f t="shared" si="31"/>
        <v>-333.40800000002491</v>
      </c>
      <c r="G225" s="23">
        <f t="shared" si="31"/>
        <v>-134.02999999999884</v>
      </c>
    </row>
  </sheetData>
  <sheetProtection selectLockedCells="1" selectUnlockedCells="1"/>
  <mergeCells count="14">
    <mergeCell ref="A144:C144"/>
    <mergeCell ref="A145:C145"/>
    <mergeCell ref="A2:G2"/>
    <mergeCell ref="A3:G3"/>
    <mergeCell ref="A4:G4"/>
    <mergeCell ref="A5:G5"/>
    <mergeCell ref="A6:G6"/>
    <mergeCell ref="A8:G8"/>
    <mergeCell ref="D11:E11"/>
    <mergeCell ref="F11:G11"/>
    <mergeCell ref="D10:G10"/>
    <mergeCell ref="A10:A12"/>
    <mergeCell ref="B10:B12"/>
    <mergeCell ref="C10:C12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2022-12-26T13:08:05Z</cp:lastPrinted>
  <dcterms:created xsi:type="dcterms:W3CDTF">2016-12-23T12:59:32Z</dcterms:created>
  <dcterms:modified xsi:type="dcterms:W3CDTF">2023-07-31T12:41:10Z</dcterms:modified>
</cp:coreProperties>
</file>